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ichaelWalker\Downloads\"/>
    </mc:Choice>
  </mc:AlternateContent>
  <xr:revisionPtr revIDLastSave="0" documentId="13_ncr:1_{E5CF1F87-7A7C-41FE-832E-F2EE54C5B39C}" xr6:coauthVersionLast="47" xr6:coauthVersionMax="47" xr10:uidLastSave="{00000000-0000-0000-0000-000000000000}"/>
  <bookViews>
    <workbookView xWindow="-108" yWindow="-108" windowWidth="23256" windowHeight="13896" tabRatio="500" activeTab="1" xr2:uid="{00000000-000D-0000-FFFF-FFFF00000000}"/>
  </bookViews>
  <sheets>
    <sheet name="Order Form" sheetId="1" r:id="rId1"/>
    <sheet name="Pricing" sheetId="2" r:id="rId2"/>
    <sheet name="Lists" sheetId="3" state="hidden" r:id="rId3"/>
  </sheets>
  <definedNames>
    <definedName name="_xlnm.Print_Titles" localSheetId="0">'Order Form'!$25:$25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89" i="1" l="1"/>
  <c r="L87" i="1"/>
  <c r="B87" i="1" s="1"/>
  <c r="K85" i="1"/>
  <c r="L85" i="1" s="1"/>
  <c r="A85" i="1"/>
  <c r="K84" i="1"/>
  <c r="L84" i="1" s="1"/>
  <c r="A84" i="1"/>
  <c r="K83" i="1"/>
  <c r="L83" i="1" s="1"/>
  <c r="A83" i="1"/>
  <c r="K82" i="1"/>
  <c r="L82" i="1" s="1"/>
  <c r="A82" i="1"/>
  <c r="K81" i="1"/>
  <c r="L81" i="1" s="1"/>
  <c r="A81" i="1"/>
  <c r="K80" i="1"/>
  <c r="L80" i="1" s="1"/>
  <c r="A80" i="1"/>
  <c r="K79" i="1"/>
  <c r="L79" i="1" s="1"/>
  <c r="A79" i="1"/>
  <c r="K78" i="1"/>
  <c r="L78" i="1" s="1"/>
  <c r="A78" i="1"/>
  <c r="K77" i="1"/>
  <c r="L77" i="1" s="1"/>
  <c r="A77" i="1"/>
  <c r="K76" i="1"/>
  <c r="L76" i="1" s="1"/>
  <c r="A76" i="1"/>
  <c r="K75" i="1"/>
  <c r="L75" i="1" s="1"/>
  <c r="A75" i="1"/>
  <c r="K74" i="1"/>
  <c r="L74" i="1" s="1"/>
  <c r="A74" i="1"/>
  <c r="K73" i="1"/>
  <c r="L73" i="1" s="1"/>
  <c r="A73" i="1"/>
  <c r="K72" i="1"/>
  <c r="L72" i="1" s="1"/>
  <c r="A72" i="1"/>
  <c r="K71" i="1"/>
  <c r="L71" i="1" s="1"/>
  <c r="A71" i="1"/>
  <c r="K70" i="1"/>
  <c r="L70" i="1" s="1"/>
  <c r="A70" i="1"/>
  <c r="L69" i="1"/>
  <c r="K69" i="1"/>
  <c r="A69" i="1"/>
  <c r="K68" i="1"/>
  <c r="L68" i="1" s="1"/>
  <c r="A68" i="1"/>
  <c r="L67" i="1"/>
  <c r="K67" i="1"/>
  <c r="A67" i="1"/>
  <c r="K66" i="1"/>
  <c r="L66" i="1" s="1"/>
  <c r="A66" i="1"/>
  <c r="K65" i="1"/>
  <c r="L65" i="1" s="1"/>
  <c r="A65" i="1"/>
  <c r="K64" i="1"/>
  <c r="L64" i="1" s="1"/>
  <c r="A64" i="1"/>
  <c r="K63" i="1"/>
  <c r="L63" i="1" s="1"/>
  <c r="A63" i="1"/>
  <c r="K62" i="1"/>
  <c r="L62" i="1" s="1"/>
  <c r="A62" i="1"/>
  <c r="K61" i="1"/>
  <c r="L61" i="1" s="1"/>
  <c r="A61" i="1"/>
  <c r="K60" i="1"/>
  <c r="L60" i="1" s="1"/>
  <c r="A60" i="1"/>
  <c r="K59" i="1"/>
  <c r="L59" i="1" s="1"/>
  <c r="A59" i="1"/>
  <c r="K58" i="1"/>
  <c r="L58" i="1" s="1"/>
  <c r="A58" i="1"/>
  <c r="K57" i="1"/>
  <c r="L57" i="1" s="1"/>
  <c r="A57" i="1"/>
  <c r="K56" i="1"/>
  <c r="L56" i="1" s="1"/>
  <c r="A56" i="1"/>
  <c r="L55" i="1"/>
  <c r="K55" i="1"/>
  <c r="A55" i="1"/>
  <c r="K54" i="1"/>
  <c r="L54" i="1" s="1"/>
  <c r="A54" i="1"/>
  <c r="L53" i="1"/>
  <c r="K53" i="1"/>
  <c r="A53" i="1"/>
  <c r="K52" i="1"/>
  <c r="L52" i="1" s="1"/>
  <c r="A52" i="1"/>
  <c r="K51" i="1"/>
  <c r="L51" i="1" s="1"/>
  <c r="A51" i="1"/>
  <c r="K50" i="1"/>
  <c r="L50" i="1" s="1"/>
  <c r="A50" i="1"/>
  <c r="K49" i="1"/>
  <c r="L49" i="1" s="1"/>
  <c r="A49" i="1"/>
  <c r="K48" i="1"/>
  <c r="L48" i="1" s="1"/>
  <c r="A48" i="1"/>
  <c r="K47" i="1"/>
  <c r="L47" i="1" s="1"/>
  <c r="A47" i="1"/>
  <c r="K46" i="1"/>
  <c r="L46" i="1" s="1"/>
  <c r="A46" i="1"/>
  <c r="K45" i="1"/>
  <c r="L45" i="1" s="1"/>
  <c r="A45" i="1"/>
  <c r="K44" i="1"/>
  <c r="L44" i="1" s="1"/>
  <c r="A44" i="1"/>
  <c r="K43" i="1"/>
  <c r="L43" i="1" s="1"/>
  <c r="A43" i="1"/>
  <c r="K42" i="1"/>
  <c r="L42" i="1" s="1"/>
  <c r="A42" i="1"/>
  <c r="L41" i="1"/>
  <c r="K41" i="1"/>
  <c r="A41" i="1"/>
  <c r="K40" i="1"/>
  <c r="L40" i="1" s="1"/>
  <c r="A40" i="1"/>
  <c r="L39" i="1"/>
  <c r="K39" i="1"/>
  <c r="A39" i="1"/>
  <c r="K38" i="1"/>
  <c r="L38" i="1" s="1"/>
  <c r="A38" i="1"/>
  <c r="K37" i="1"/>
  <c r="L37" i="1" s="1"/>
  <c r="A37" i="1"/>
  <c r="K36" i="1"/>
  <c r="L36" i="1" s="1"/>
  <c r="A36" i="1"/>
  <c r="K35" i="1"/>
  <c r="L35" i="1" s="1"/>
  <c r="A35" i="1"/>
  <c r="K34" i="1"/>
  <c r="L34" i="1" s="1"/>
  <c r="A34" i="1"/>
  <c r="K33" i="1"/>
  <c r="L33" i="1" s="1"/>
  <c r="A33" i="1"/>
  <c r="K32" i="1"/>
  <c r="L32" i="1" s="1"/>
  <c r="A32" i="1"/>
  <c r="K31" i="1"/>
  <c r="L31" i="1" s="1"/>
  <c r="A31" i="1"/>
  <c r="K30" i="1"/>
  <c r="L30" i="1" s="1"/>
  <c r="A30" i="1"/>
  <c r="K29" i="1"/>
  <c r="L29" i="1" s="1"/>
  <c r="A29" i="1"/>
  <c r="K28" i="1"/>
  <c r="L28" i="1" s="1"/>
  <c r="A28" i="1"/>
  <c r="L27" i="1"/>
  <c r="K27" i="1"/>
  <c r="A27" i="1"/>
  <c r="K26" i="1"/>
  <c r="L26" i="1" s="1"/>
  <c r="L88" i="1" l="1"/>
  <c r="L90" i="1" l="1"/>
  <c r="L9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A26" authorId="0" shapeId="0" xr:uid="{00000000-0006-0000-0000-000001000000}">
      <text>
        <r>
          <rPr>
            <sz val="10"/>
            <rFont val="Arial"/>
            <family val="2"/>
          </rPr>
          <t>EXAMPLE ROW — shows the expected format.
Delete this row before sending your order.</t>
        </r>
      </text>
    </comment>
  </commentList>
</comments>
</file>

<file path=xl/sharedStrings.xml><?xml version="1.0" encoding="utf-8"?>
<sst xmlns="http://schemas.openxmlformats.org/spreadsheetml/2006/main" count="185" uniqueCount="159">
  <si>
    <t>LICHEN AND BERRIES</t>
  </si>
  <si>
    <t>lichenandberries.com
info@lichenandberries.com
+44 7943 289548</t>
  </si>
  <si>
    <t>Corporate Gifting  ·  Bulk Order Form</t>
  </si>
  <si>
    <t>Season 2026  ·  Handmade on Dartmoor from fresh Devon foliage</t>
  </si>
  <si>
    <t>YOUR DETAILS</t>
  </si>
  <si>
    <t>Company name</t>
  </si>
  <si>
    <t>Contact name</t>
  </si>
  <si>
    <t>Email</t>
  </si>
  <si>
    <t>Telephone</t>
  </si>
  <si>
    <t>PO reference (optional)</t>
  </si>
  <si>
    <t>Invoice address</t>
  </si>
  <si>
    <t>Delivery method</t>
  </si>
  <si>
    <t>Choosing bulk delivery? Enter the one address on line 1 and leave the rest blank.</t>
  </si>
  <si>
    <t>HOW TO USE THIS FORM</t>
  </si>
  <si>
    <t>1.  Fill in the shaded cells only. Everything else calculates itself.</t>
  </si>
  <si>
    <t>Shaded cells = for you to fill in</t>
  </si>
  <si>
    <t>2.  Pick the wreath and the size from the drop-down in each row. The price fills in automatically.</t>
  </si>
  <si>
    <t>Prices include UK mainland delivery.</t>
  </si>
  <si>
    <t>3.  Minimum order is 10 wreaths. Volume discounts apply automatically from 25 units. See the Pricing tab.</t>
  </si>
  <si>
    <t>4.  Gift messages are handwritten by us onto a card in each box. Around 25 words is the comfortable limit.</t>
  </si>
  <si>
    <t>5.  Email the completed form to info@lichenandberries.com. We will confirm stock and send an invoice.</t>
  </si>
  <si>
    <t>YOUR ORDER</t>
  </si>
  <si>
    <t>#</t>
  </si>
  <si>
    <t>Recipient name</t>
  </si>
  <si>
    <t>Address line 1</t>
  </si>
  <si>
    <t>Address line 2</t>
  </si>
  <si>
    <t>Town / city</t>
  </si>
  <si>
    <t>County</t>
  </si>
  <si>
    <t>Postcode</t>
  </si>
  <si>
    <t>Wreath / product</t>
  </si>
  <si>
    <t>Size or length</t>
  </si>
  <si>
    <t>Qty</t>
  </si>
  <si>
    <t>Unit price</t>
  </si>
  <si>
    <t>Line total</t>
  </si>
  <si>
    <t>Gift message (handwritten)</t>
  </si>
  <si>
    <t>Preferred dispatch week</t>
  </si>
  <si>
    <t>EX</t>
  </si>
  <si>
    <t>Sarah Whitcombe</t>
  </si>
  <si>
    <t>14 Mill Lane</t>
  </si>
  <si>
    <t>Chagford</t>
  </si>
  <si>
    <t>Newton Abbot</t>
  </si>
  <si>
    <t>Devon</t>
  </si>
  <si>
    <t>TQ13 8AA</t>
  </si>
  <si>
    <t>The Dartmoor Classic</t>
  </si>
  <si>
    <t>12 inch</t>
  </si>
  <si>
    <t>Thank you for a brilliant year, Sarah. Happy Christmas from all of us at Northgate.</t>
  </si>
  <si>
    <t>w/c 30 November</t>
  </si>
  <si>
    <t>Total wreaths ordered</t>
  </si>
  <si>
    <t>Subtotal</t>
  </si>
  <si>
    <t>Volume discount applied</t>
  </si>
  <si>
    <t>Less discount</t>
  </si>
  <si>
    <t>ORDER TOTAL</t>
  </si>
  <si>
    <t>Please email this completed form to info@lichenandberries.com. We will confirm availability, agree dispatch weeks and send an invoice.</t>
  </si>
  <si>
    <t>Corporate Gifting  ·  Price List</t>
  </si>
  <si>
    <t>Season 2026  ·  All prices include UK mainland delivery</t>
  </si>
  <si>
    <t>WREATHS</t>
  </si>
  <si>
    <t>Sizes are the base ring. The finished wreath is 4 to 6 inches larger.</t>
  </si>
  <si>
    <t>Design</t>
  </si>
  <si>
    <t>10 inch</t>
  </si>
  <si>
    <t>16 inch</t>
  </si>
  <si>
    <t>20 inch</t>
  </si>
  <si>
    <t>The Dreamer</t>
  </si>
  <si>
    <t>The Artisan</t>
  </si>
  <si>
    <t>The Mystic</t>
  </si>
  <si>
    <t>The Rebel</t>
  </si>
  <si>
    <t>The Bohemian</t>
  </si>
  <si>
    <t>The Fernworthy</t>
  </si>
  <si>
    <t>GARLANDS</t>
  </si>
  <si>
    <t>Product</t>
  </si>
  <si>
    <t>1 metre</t>
  </si>
  <si>
    <t>2 metre</t>
  </si>
  <si>
    <t>3 metre</t>
  </si>
  <si>
    <t>4 metre</t>
  </si>
  <si>
    <t>Fresh Foliage Garland</t>
  </si>
  <si>
    <t>WREATH-MAKING KITS</t>
  </si>
  <si>
    <t>For workshops, or as a gift people make themselves.</t>
  </si>
  <si>
    <t>Kit</t>
  </si>
  <si>
    <t>Price</t>
  </si>
  <si>
    <t>Seasonal Wreath Kit</t>
  </si>
  <si>
    <t>Eucalyptus &amp; Fir Wreath Kit</t>
  </si>
  <si>
    <t>Luxury Dried Flower Wreath Kit</t>
  </si>
  <si>
    <t>VOLUME DISCOUNT</t>
  </si>
  <si>
    <t>Order size</t>
  </si>
  <si>
    <t>Discount</t>
  </si>
  <si>
    <t>Example: 12 inch Artisan</t>
  </si>
  <si>
    <t>List price</t>
  </si>
  <si>
    <t>£60.00</t>
  </si>
  <si>
    <t>10%</t>
  </si>
  <si>
    <t>£54.00</t>
  </si>
  <si>
    <t>50 to 99 wreaths</t>
  </si>
  <si>
    <t>12.5%</t>
  </si>
  <si>
    <t>£52.50</t>
  </si>
  <si>
    <t>100 or more</t>
  </si>
  <si>
    <t>15%</t>
  </si>
  <si>
    <t>£51.00</t>
  </si>
  <si>
    <t>WHAT IS INCLUDED</t>
  </si>
  <si>
    <t>·  Delivery to any UK mainland address, whether that is one office or two hundred homes.</t>
  </si>
  <si>
    <t>·  A handwritten note on a card in every box, in your own words.</t>
  </si>
  <si>
    <t>·  Your company name or logo on the gift card, at no extra cost.</t>
  </si>
  <si>
    <t>·  Cut fresh and made within 24 hours of dispatch. It lasts the season on a door, then composts.</t>
  </si>
  <si>
    <t>·  Choice of dispatch week, from w/c 16 November to w/c 14 December.</t>
  </si>
  <si>
    <t>DATES</t>
  </si>
  <si>
    <t>·  Confirm by 30 September to guarantee your preferred dispatch week.</t>
  </si>
  <si>
    <t>·  We dispatch from 17 November to 18 December.</t>
  </si>
  <si>
    <t>Minimum order 10 wreaths.  ·  info@lichenandberries.com  ·  +44 7943 289548  ·  lichenandberries.com</t>
  </si>
  <si>
    <t>Prices are from the 2026 retail price list and are held for orders confirmed before 20 November 2026.</t>
  </si>
  <si>
    <t>Products</t>
  </si>
  <si>
    <t>Sizes</t>
  </si>
  <si>
    <t>Dispatch weeks</t>
  </si>
  <si>
    <t>Lookup key</t>
  </si>
  <si>
    <t>Tier min units</t>
  </si>
  <si>
    <t>w/c 16 November</t>
  </si>
  <si>
    <t>Individual home addresses</t>
  </si>
  <si>
    <t>The Dartmoor Classic|10 inch</t>
  </si>
  <si>
    <t>w/c 23 November</t>
  </si>
  <si>
    <t>Bulk delivery to one address</t>
  </si>
  <si>
    <t>The Dartmoor Classic|12 inch</t>
  </si>
  <si>
    <t>The Dartmoor Classic|16 inch</t>
  </si>
  <si>
    <t>w/c 7 December</t>
  </si>
  <si>
    <t>The Dartmoor Classic|20 inch</t>
  </si>
  <si>
    <t>w/c 14 December</t>
  </si>
  <si>
    <t>The Dreamer|10 inch</t>
  </si>
  <si>
    <t>No preference</t>
  </si>
  <si>
    <t>The Dreamer|12 inch</t>
  </si>
  <si>
    <t>The Dreamer|16 inch</t>
  </si>
  <si>
    <t>The Dreamer|20 inch</t>
  </si>
  <si>
    <t>One size</t>
  </si>
  <si>
    <t>The Artisan|10 inch</t>
  </si>
  <si>
    <t>The Artisan|12 inch</t>
  </si>
  <si>
    <t>The Artisan|16 inch</t>
  </si>
  <si>
    <t>The Artisan|20 inch</t>
  </si>
  <si>
    <t>The Mystic|10 inch</t>
  </si>
  <si>
    <t>The Mystic|12 inch</t>
  </si>
  <si>
    <t>The Mystic|16 inch</t>
  </si>
  <si>
    <t>The Mystic|20 inch</t>
  </si>
  <si>
    <t>The Rebel|10 inch</t>
  </si>
  <si>
    <t>The Rebel|12 inch</t>
  </si>
  <si>
    <t>The Rebel|16 inch</t>
  </si>
  <si>
    <t>The Rebel|20 inch</t>
  </si>
  <si>
    <t>The Bohemian|10 inch</t>
  </si>
  <si>
    <t>The Bohemian|12 inch</t>
  </si>
  <si>
    <t>The Bohemian|16 inch</t>
  </si>
  <si>
    <t>The Bohemian|20 inch</t>
  </si>
  <si>
    <t>The Fernworthy|10 inch</t>
  </si>
  <si>
    <t>The Fernworthy|12 inch</t>
  </si>
  <si>
    <t>The Fernworthy|16 inch</t>
  </si>
  <si>
    <t>The Fernworthy|20 inch</t>
  </si>
  <si>
    <t>Fresh Foliage Garland|1 metre</t>
  </si>
  <si>
    <t>Fresh Foliage Garland|2 metre</t>
  </si>
  <si>
    <t>Fresh Foliage Garland|3 metre</t>
  </si>
  <si>
    <t>Fresh Foliage Garland|4 metre</t>
  </si>
  <si>
    <t>Eucalyptus &amp; Fir Wreath Kit|One size</t>
  </si>
  <si>
    <t>Luxury Dried Flower Wreath Kit|One size</t>
  </si>
  <si>
    <t>Seasonal Wreath Kit|One size</t>
  </si>
  <si>
    <t>6.  Orders close Friday 10 December 2026. Confirm by 30 September to guarantee your dispatch week.</t>
  </si>
  <si>
    <t>Custom lengths beyond 4 metres at £60 per metre</t>
  </si>
  <si>
    <t>10 to 19 wreaths</t>
  </si>
  <si>
    <t>20 to 49 wreaths</t>
  </si>
  <si>
    <t>·  Orders close 10 December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</si>
</sst>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£#,##0.00"/>
    <numFmt numFmtId="165" formatCode="0.0%"/>
  </numFmts>
  <fonts count="21" x14ac:knownFonts="1">
    <font>
      <sz val="11"/>
      <color theme="1"/>
      <name val="Calibri"/>
      <family val="2"/>
      <charset val="1"/>
    </font>
    <font>
      <b/>
      <sz val="18"/>
      <color rgb="FFFFFFFF"/>
      <name val="Arial"/>
      <charset val="1"/>
    </font>
    <font>
      <sz val="9"/>
      <color rgb="FFFFFFFF"/>
      <name val="Arial"/>
      <charset val="1"/>
    </font>
    <font>
      <sz val="12"/>
      <color rgb="FFB1A164"/>
      <name val="Arial"/>
      <charset val="1"/>
    </font>
    <font>
      <sz val="9"/>
      <color rgb="FFC9D2CE"/>
      <name val="Arial"/>
      <charset val="1"/>
    </font>
    <font>
      <b/>
      <sz val="10"/>
      <color rgb="FF203E3D"/>
      <name val="Arial"/>
      <charset val="1"/>
    </font>
    <font>
      <sz val="10"/>
      <color rgb="FF6B7A72"/>
      <name val="Arial"/>
      <charset val="1"/>
    </font>
    <font>
      <sz val="10"/>
      <color rgb="FF0A0A0A"/>
      <name val="Arial"/>
      <charset val="1"/>
    </font>
    <font>
      <i/>
      <sz val="9"/>
      <color rgb="FF6B7A72"/>
      <name val="Arial"/>
      <charset val="1"/>
    </font>
    <font>
      <sz val="9.5"/>
      <color rgb="FF0A0A0A"/>
      <name val="Arial"/>
      <charset val="1"/>
    </font>
    <font>
      <b/>
      <sz val="9"/>
      <color rgb="FF203E3D"/>
      <name val="Arial"/>
      <charset val="1"/>
    </font>
    <font>
      <sz val="9"/>
      <color rgb="FF6B7A72"/>
      <name val="Arial"/>
      <charset val="1"/>
    </font>
    <font>
      <b/>
      <sz val="9.5"/>
      <color rgb="FFFFFFFF"/>
      <name val="Arial"/>
      <charset val="1"/>
    </font>
    <font>
      <i/>
      <sz val="9.5"/>
      <color rgb="FF7A6A3A"/>
      <name val="Arial"/>
      <charset val="1"/>
    </font>
    <font>
      <b/>
      <sz val="10"/>
      <color rgb="FF8C2F2A"/>
      <name val="Arial"/>
      <charset val="1"/>
    </font>
    <font>
      <b/>
      <sz val="10"/>
      <color rgb="FF0A0A0A"/>
      <name val="Arial"/>
      <charset val="1"/>
    </font>
    <font>
      <b/>
      <sz val="11"/>
      <color rgb="FFFFFFFF"/>
      <name val="Arial"/>
      <charset val="1"/>
    </font>
    <font>
      <i/>
      <sz val="9.5"/>
      <color rgb="FF6B7A72"/>
      <name val="Arial"/>
      <charset val="1"/>
    </font>
    <font>
      <sz val="10"/>
      <name val="Arial"/>
      <family val="2"/>
    </font>
    <font>
      <b/>
      <sz val="9.5"/>
      <color rgb="FF203E3D"/>
      <name val="Arial"/>
      <charset val="1"/>
    </font>
    <font>
      <i/>
      <sz val="8.5"/>
      <color rgb="FF6B7A72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203E3D"/>
        <bgColor rgb="FF003366"/>
      </patternFill>
    </fill>
    <fill>
      <patternFill patternType="solid">
        <fgColor rgb="FFFFF9E3"/>
        <bgColor rgb="FFFAF9F5"/>
      </patternFill>
    </fill>
    <fill>
      <patternFill patternType="solid">
        <fgColor rgb="FFEDE7D6"/>
        <bgColor rgb="FFF2EFE6"/>
      </patternFill>
    </fill>
    <fill>
      <patternFill patternType="solid">
        <fgColor rgb="FFFAF9F5"/>
        <bgColor rgb="FFFFFFFF"/>
      </patternFill>
    </fill>
    <fill>
      <patternFill patternType="solid">
        <fgColor rgb="FFF2EFE6"/>
        <bgColor rgb="FFEDE7D6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B1A164"/>
      </bottom>
      <diagonal/>
    </border>
    <border>
      <left style="thin">
        <color rgb="FFDDE3E0"/>
      </left>
      <right style="thin">
        <color rgb="FFDDE3E0"/>
      </right>
      <top style="thin">
        <color rgb="FFDDE3E0"/>
      </top>
      <bottom style="thin">
        <color rgb="FFB1A164"/>
      </bottom>
      <diagonal/>
    </border>
    <border>
      <left style="thin">
        <color rgb="FF203E3D"/>
      </left>
      <right style="thin">
        <color rgb="FF203E3D"/>
      </right>
      <top style="thin">
        <color rgb="FFDDE3E0"/>
      </top>
      <bottom style="thin">
        <color rgb="FFDDE3E0"/>
      </bottom>
      <diagonal/>
    </border>
    <border>
      <left style="thin">
        <color rgb="FFDDE3E0"/>
      </left>
      <right style="thin">
        <color rgb="FFDDE3E0"/>
      </right>
      <top style="thin">
        <color rgb="FFDDE3E0"/>
      </top>
      <bottom style="thin">
        <color rgb="FFDDE3E0"/>
      </bottom>
      <diagonal/>
    </border>
    <border>
      <left style="thin">
        <color rgb="FFDDE3E0"/>
      </left>
      <right style="thin">
        <color rgb="FFDDE3E0"/>
      </right>
      <top style="medium">
        <color rgb="FFB1A164"/>
      </top>
      <bottom style="thin">
        <color rgb="FFDDE3E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0" fillId="0" borderId="0" xfId="0" applyFont="1"/>
    <xf numFmtId="0" fontId="19" fillId="0" borderId="0" xfId="0" applyFont="1"/>
    <xf numFmtId="0" fontId="7" fillId="0" borderId="0" xfId="0" applyFont="1"/>
    <xf numFmtId="0" fontId="17" fillId="0" borderId="0" xfId="0" applyFont="1"/>
    <xf numFmtId="0" fontId="16" fillId="2" borderId="5" xfId="0" applyFont="1" applyFill="1" applyBorder="1" applyAlignment="1">
      <alignment horizontal="right" vertical="center"/>
    </xf>
    <xf numFmtId="0" fontId="7" fillId="6" borderId="4" xfId="0" applyFont="1" applyFill="1" applyBorder="1" applyAlignment="1">
      <alignment horizontal="right" vertical="center"/>
    </xf>
    <xf numFmtId="0" fontId="15" fillId="6" borderId="4" xfId="0" applyFont="1" applyFill="1" applyBorder="1" applyAlignment="1">
      <alignment horizontal="right" vertical="center"/>
    </xf>
    <xf numFmtId="0" fontId="14" fillId="0" borderId="0" xfId="0" applyFont="1"/>
    <xf numFmtId="0" fontId="9" fillId="0" borderId="0" xfId="0" applyFont="1"/>
    <xf numFmtId="0" fontId="7" fillId="3" borderId="2" xfId="0" applyFont="1" applyFill="1" applyBorder="1"/>
    <xf numFmtId="0" fontId="4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0" fillId="2" borderId="0" xfId="0" applyFill="1"/>
    <xf numFmtId="0" fontId="5" fillId="0" borderId="1" xfId="0" applyFont="1" applyBorder="1"/>
    <xf numFmtId="0" fontId="0" fillId="0" borderId="1" xfId="0" applyBorder="1"/>
    <xf numFmtId="0" fontId="6" fillId="0" borderId="0" xfId="0" applyFont="1"/>
    <xf numFmtId="0" fontId="8" fillId="0" borderId="0" xfId="0" applyFont="1"/>
    <xf numFmtId="0" fontId="10" fillId="3" borderId="0" xfId="0" applyFont="1" applyFill="1"/>
    <xf numFmtId="0" fontId="11" fillId="0" borderId="0" xfId="0" applyFont="1"/>
    <xf numFmtId="0" fontId="12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center"/>
    </xf>
    <xf numFmtId="0" fontId="13" fillId="4" borderId="4" xfId="0" applyFont="1" applyFill="1" applyBorder="1"/>
    <xf numFmtId="164" fontId="13" fillId="4" borderId="4" xfId="0" applyNumberFormat="1" applyFont="1" applyFill="1" applyBorder="1" applyAlignment="1">
      <alignment horizontal="right"/>
    </xf>
    <xf numFmtId="0" fontId="13" fillId="4" borderId="4" xfId="0" applyFont="1" applyFill="1" applyBorder="1" applyAlignment="1">
      <alignment vertical="center"/>
    </xf>
    <xf numFmtId="0" fontId="11" fillId="5" borderId="4" xfId="0" applyFont="1" applyFill="1" applyBorder="1" applyAlignment="1">
      <alignment horizontal="center"/>
    </xf>
    <xf numFmtId="0" fontId="9" fillId="3" borderId="4" xfId="0" applyFont="1" applyFill="1" applyBorder="1"/>
    <xf numFmtId="0" fontId="9" fillId="3" borderId="4" xfId="0" applyFont="1" applyFill="1" applyBorder="1" applyAlignment="1">
      <alignment horizontal="center"/>
    </xf>
    <xf numFmtId="164" fontId="9" fillId="5" borderId="4" xfId="0" applyNumberFormat="1" applyFont="1" applyFill="1" applyBorder="1" applyAlignment="1">
      <alignment horizontal="right"/>
    </xf>
    <xf numFmtId="0" fontId="9" fillId="3" borderId="4" xfId="0" applyFont="1" applyFill="1" applyBorder="1" applyAlignment="1">
      <alignment vertical="center"/>
    </xf>
    <xf numFmtId="0" fontId="11" fillId="6" borderId="4" xfId="0" applyFont="1" applyFill="1" applyBorder="1" applyAlignment="1">
      <alignment horizontal="center"/>
    </xf>
    <xf numFmtId="164" fontId="9" fillId="6" borderId="4" xfId="0" applyNumberFormat="1" applyFont="1" applyFill="1" applyBorder="1" applyAlignment="1">
      <alignment horizontal="right"/>
    </xf>
    <xf numFmtId="3" fontId="15" fillId="6" borderId="4" xfId="0" applyNumberFormat="1" applyFont="1" applyFill="1" applyBorder="1" applyAlignment="1">
      <alignment horizontal="right" vertical="center"/>
    </xf>
    <xf numFmtId="164" fontId="7" fillId="6" borderId="4" xfId="0" applyNumberFormat="1" applyFont="1" applyFill="1" applyBorder="1" applyAlignment="1">
      <alignment horizontal="right" vertical="center"/>
    </xf>
    <xf numFmtId="165" fontId="7" fillId="6" borderId="4" xfId="0" applyNumberFormat="1" applyFont="1" applyFill="1" applyBorder="1" applyAlignment="1">
      <alignment horizontal="right" vertical="center"/>
    </xf>
    <xf numFmtId="164" fontId="16" fillId="2" borderId="5" xfId="0" applyNumberFormat="1" applyFont="1" applyFill="1" applyBorder="1" applyAlignment="1">
      <alignment horizontal="right" vertical="center"/>
    </xf>
    <xf numFmtId="0" fontId="12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center" vertical="center" wrapText="1"/>
    </xf>
    <xf numFmtId="0" fontId="7" fillId="5" borderId="4" xfId="0" applyFont="1" applyFill="1" applyBorder="1"/>
    <xf numFmtId="164" fontId="7" fillId="5" borderId="4" xfId="0" applyNumberFormat="1" applyFont="1" applyFill="1" applyBorder="1" applyAlignment="1">
      <alignment horizontal="center"/>
    </xf>
    <xf numFmtId="0" fontId="7" fillId="6" borderId="4" xfId="0" applyFont="1" applyFill="1" applyBorder="1"/>
    <xf numFmtId="164" fontId="7" fillId="6" borderId="4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A6A3A"/>
      <rgbColor rgb="FF800080"/>
      <rgbColor rgb="FF008080"/>
      <rgbColor rgb="FFC9D2CE"/>
      <rgbColor rgb="FF6B7A72"/>
      <rgbColor rgb="FF9999FF"/>
      <rgbColor rgb="FF993366"/>
      <rgbColor rgb="FFFFF9E3"/>
      <rgbColor rgb="FFF2EFE6"/>
      <rgbColor rgb="FF660066"/>
      <rgbColor rgb="FFFF8080"/>
      <rgbColor rgb="FF0066CC"/>
      <rgbColor rgb="FFDDE3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AF9F5"/>
      <rgbColor rgb="FFEDE7D6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1A164"/>
      <rgbColor rgb="FF003366"/>
      <rgbColor rgb="FF339966"/>
      <rgbColor rgb="FF0A0A0A"/>
      <rgbColor rgb="FF333300"/>
      <rgbColor rgb="FF8C2F2A"/>
      <rgbColor rgb="FF993366"/>
      <rgbColor rgb="FF333399"/>
      <rgbColor rgb="FF203E3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2"/>
  <sheetViews>
    <sheetView showGridLines="0" zoomScaleNormal="100" workbookViewId="0">
      <pane xSplit="1" topLeftCell="B1" activePane="topRight" state="frozen"/>
      <selection activeCell="A26" sqref="A26"/>
      <selection pane="topRight" activeCell="B18" sqref="B18:I18"/>
    </sheetView>
  </sheetViews>
  <sheetFormatPr defaultColWidth="8.6640625" defaultRowHeight="14.4" x14ac:dyDescent="0.3"/>
  <cols>
    <col min="1" max="1" width="5" customWidth="1"/>
    <col min="2" max="2" width="24" customWidth="1"/>
    <col min="3" max="3" width="26" customWidth="1"/>
    <col min="4" max="4" width="20" customWidth="1"/>
    <col min="5" max="5" width="18" customWidth="1"/>
    <col min="6" max="6" width="16" customWidth="1"/>
    <col min="7" max="7" width="11" customWidth="1"/>
    <col min="8" max="8" width="30" customWidth="1"/>
    <col min="9" max="9" width="12" customWidth="1"/>
    <col min="10" max="10" width="7" customWidth="1"/>
    <col min="11" max="11" width="12" customWidth="1"/>
    <col min="12" max="12" width="13" customWidth="1"/>
    <col min="13" max="13" width="42" customWidth="1"/>
    <col min="14" max="14" width="18" customWidth="1"/>
  </cols>
  <sheetData>
    <row r="1" spans="1:14" ht="9.75" customHeight="1" x14ac:dyDescent="0.3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30" customHeight="1" x14ac:dyDescent="0.3">
      <c r="A2" s="15"/>
      <c r="B2" s="14" t="s">
        <v>0</v>
      </c>
      <c r="C2" s="14"/>
      <c r="D2" s="14"/>
      <c r="E2" s="14"/>
      <c r="F2" s="14"/>
      <c r="G2" s="14"/>
      <c r="H2" s="14"/>
      <c r="I2" s="15"/>
      <c r="J2" s="15"/>
      <c r="K2" s="13" t="s">
        <v>1</v>
      </c>
      <c r="L2" s="13"/>
      <c r="M2" s="13"/>
      <c r="N2" s="13"/>
    </row>
    <row r="3" spans="1:14" ht="24" customHeight="1" x14ac:dyDescent="0.3">
      <c r="A3" s="15"/>
      <c r="B3" s="12" t="s">
        <v>2</v>
      </c>
      <c r="C3" s="12"/>
      <c r="D3" s="12"/>
      <c r="E3" s="12"/>
      <c r="F3" s="12"/>
      <c r="G3" s="12"/>
      <c r="H3" s="12"/>
      <c r="I3" s="15"/>
      <c r="J3" s="15"/>
      <c r="K3" s="13"/>
      <c r="L3" s="13"/>
      <c r="M3" s="13"/>
      <c r="N3" s="13"/>
    </row>
    <row r="4" spans="1:14" ht="18" customHeight="1" x14ac:dyDescent="0.3">
      <c r="A4" s="15"/>
      <c r="B4" s="11" t="s">
        <v>3</v>
      </c>
      <c r="C4" s="11"/>
      <c r="D4" s="11"/>
      <c r="E4" s="11"/>
      <c r="F4" s="11"/>
      <c r="G4" s="11"/>
      <c r="H4" s="11"/>
      <c r="I4" s="15"/>
      <c r="J4" s="15"/>
      <c r="K4" s="13"/>
      <c r="L4" s="13"/>
      <c r="M4" s="13"/>
      <c r="N4" s="13"/>
    </row>
    <row r="5" spans="1:14" ht="12" customHeight="1" x14ac:dyDescent="0.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7" spans="1:14" ht="19.5" customHeight="1" x14ac:dyDescent="0.3">
      <c r="B7" s="16" t="s">
        <v>4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6.5" customHeight="1" x14ac:dyDescent="0.3">
      <c r="B8" s="18" t="s">
        <v>5</v>
      </c>
      <c r="C8" s="10"/>
      <c r="D8" s="10"/>
      <c r="E8" s="10"/>
      <c r="F8" s="10"/>
    </row>
    <row r="9" spans="1:14" ht="16.5" customHeight="1" x14ac:dyDescent="0.3">
      <c r="B9" s="18" t="s">
        <v>6</v>
      </c>
      <c r="C9" s="10"/>
      <c r="D9" s="10"/>
      <c r="E9" s="10"/>
      <c r="F9" s="10"/>
    </row>
    <row r="10" spans="1:14" ht="16.5" customHeight="1" x14ac:dyDescent="0.3">
      <c r="B10" s="18" t="s">
        <v>7</v>
      </c>
      <c r="C10" s="10"/>
      <c r="D10" s="10"/>
      <c r="E10" s="10"/>
      <c r="F10" s="10"/>
    </row>
    <row r="11" spans="1:14" ht="16.5" customHeight="1" x14ac:dyDescent="0.3">
      <c r="B11" s="18" t="s">
        <v>8</v>
      </c>
      <c r="C11" s="10"/>
      <c r="D11" s="10"/>
      <c r="E11" s="10"/>
      <c r="F11" s="10"/>
    </row>
    <row r="12" spans="1:14" ht="16.5" customHeight="1" x14ac:dyDescent="0.3">
      <c r="B12" s="18" t="s">
        <v>9</v>
      </c>
      <c r="C12" s="10"/>
      <c r="D12" s="10"/>
      <c r="E12" s="10"/>
      <c r="F12" s="10"/>
    </row>
    <row r="13" spans="1:14" ht="16.5" customHeight="1" x14ac:dyDescent="0.3">
      <c r="B13" s="18" t="s">
        <v>10</v>
      </c>
      <c r="C13" s="10"/>
      <c r="D13" s="10"/>
      <c r="E13" s="10"/>
      <c r="F13" s="10"/>
    </row>
    <row r="14" spans="1:14" ht="16.5" customHeight="1" x14ac:dyDescent="0.3">
      <c r="B14" s="18" t="s">
        <v>11</v>
      </c>
      <c r="C14" s="10"/>
      <c r="D14" s="10"/>
      <c r="E14" s="10"/>
      <c r="F14" s="10"/>
      <c r="H14" s="19" t="s">
        <v>12</v>
      </c>
    </row>
    <row r="16" spans="1:14" ht="19.5" customHeight="1" x14ac:dyDescent="0.3">
      <c r="B16" s="16" t="s">
        <v>13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14" ht="15" customHeight="1" x14ac:dyDescent="0.3">
      <c r="B17" s="9" t="s">
        <v>14</v>
      </c>
      <c r="C17" s="9"/>
      <c r="D17" s="9"/>
      <c r="E17" s="9"/>
      <c r="F17" s="9"/>
      <c r="G17" s="9"/>
      <c r="H17" s="9"/>
      <c r="I17" s="9"/>
      <c r="K17" s="20" t="s">
        <v>15</v>
      </c>
    </row>
    <row r="18" spans="1:14" ht="15" customHeight="1" x14ac:dyDescent="0.3">
      <c r="B18" s="9" t="s">
        <v>16</v>
      </c>
      <c r="C18" s="9"/>
      <c r="D18" s="9"/>
      <c r="E18" s="9"/>
      <c r="F18" s="9"/>
      <c r="G18" s="9"/>
      <c r="H18" s="9"/>
      <c r="I18" s="9"/>
      <c r="K18" s="21" t="s">
        <v>17</v>
      </c>
    </row>
    <row r="19" spans="1:14" ht="15" customHeight="1" x14ac:dyDescent="0.3">
      <c r="B19" s="9" t="s">
        <v>18</v>
      </c>
      <c r="C19" s="9"/>
      <c r="D19" s="9"/>
      <c r="E19" s="9"/>
      <c r="F19" s="9"/>
      <c r="G19" s="9"/>
      <c r="H19" s="9"/>
      <c r="I19" s="9"/>
      <c r="K19" s="21"/>
    </row>
    <row r="20" spans="1:14" ht="15" customHeight="1" x14ac:dyDescent="0.3">
      <c r="B20" s="9" t="s">
        <v>19</v>
      </c>
      <c r="C20" s="9"/>
      <c r="D20" s="9"/>
      <c r="E20" s="9"/>
      <c r="F20" s="9"/>
      <c r="G20" s="9"/>
      <c r="H20" s="9"/>
      <c r="I20" s="9"/>
    </row>
    <row r="21" spans="1:14" ht="15" customHeight="1" x14ac:dyDescent="0.3">
      <c r="B21" s="9" t="s">
        <v>20</v>
      </c>
      <c r="C21" s="9"/>
      <c r="D21" s="9"/>
      <c r="E21" s="9"/>
      <c r="F21" s="9"/>
      <c r="G21" s="9"/>
      <c r="H21" s="9"/>
      <c r="I21" s="9"/>
    </row>
    <row r="22" spans="1:14" ht="15" customHeight="1" x14ac:dyDescent="0.3">
      <c r="B22" s="9" t="s">
        <v>154</v>
      </c>
      <c r="C22" s="9"/>
      <c r="D22" s="9"/>
      <c r="E22" s="9"/>
      <c r="F22" s="9"/>
      <c r="G22" s="9"/>
      <c r="H22" s="9"/>
      <c r="I22" s="9"/>
    </row>
    <row r="24" spans="1:14" ht="19.5" customHeight="1" x14ac:dyDescent="0.3">
      <c r="B24" s="16" t="s">
        <v>21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</row>
    <row r="25" spans="1:14" ht="30" customHeight="1" x14ac:dyDescent="0.3">
      <c r="A25" s="22" t="s">
        <v>22</v>
      </c>
      <c r="B25" s="23" t="s">
        <v>23</v>
      </c>
      <c r="C25" s="23" t="s">
        <v>24</v>
      </c>
      <c r="D25" s="23" t="s">
        <v>25</v>
      </c>
      <c r="E25" s="23" t="s">
        <v>26</v>
      </c>
      <c r="F25" s="23" t="s">
        <v>27</v>
      </c>
      <c r="G25" s="23" t="s">
        <v>28</v>
      </c>
      <c r="H25" s="23" t="s">
        <v>29</v>
      </c>
      <c r="I25" s="23" t="s">
        <v>30</v>
      </c>
      <c r="J25" s="22" t="s">
        <v>31</v>
      </c>
      <c r="K25" s="22" t="s">
        <v>32</v>
      </c>
      <c r="L25" s="22" t="s">
        <v>33</v>
      </c>
      <c r="M25" s="23" t="s">
        <v>34</v>
      </c>
      <c r="N25" s="23" t="s">
        <v>35</v>
      </c>
    </row>
    <row r="26" spans="1:14" ht="15.75" customHeight="1" x14ac:dyDescent="0.3">
      <c r="A26" s="24" t="s">
        <v>36</v>
      </c>
      <c r="B26" s="25" t="s">
        <v>37</v>
      </c>
      <c r="C26" s="25" t="s">
        <v>38</v>
      </c>
      <c r="D26" s="25" t="s">
        <v>39</v>
      </c>
      <c r="E26" s="25" t="s">
        <v>40</v>
      </c>
      <c r="F26" s="25" t="s">
        <v>41</v>
      </c>
      <c r="G26" s="25" t="s">
        <v>42</v>
      </c>
      <c r="H26" s="25" t="s">
        <v>43</v>
      </c>
      <c r="I26" s="25" t="s">
        <v>44</v>
      </c>
      <c r="J26" s="24">
        <v>1</v>
      </c>
      <c r="K26" s="26">
        <f>IFERROR(INDEX(Lists!$G$2:$G$36,MATCH($H26&amp;"|"&amp;$I26,Lists!$F$2:$F$36,0)),"")</f>
        <v>55</v>
      </c>
      <c r="L26" s="26">
        <f t="shared" ref="L26:L57" si="0">IF(OR($J26="",$K26=""),"",$J26*$K26)</f>
        <v>55</v>
      </c>
      <c r="M26" s="27" t="s">
        <v>45</v>
      </c>
      <c r="N26" s="25" t="s">
        <v>46</v>
      </c>
    </row>
    <row r="27" spans="1:14" ht="15.75" customHeight="1" x14ac:dyDescent="0.3">
      <c r="A27" s="28" t="str">
        <f t="shared" ref="A27:A58" si="1">IF(COUNTA(B27:I27)=0,"",ROW()-25)</f>
        <v/>
      </c>
      <c r="B27" s="29"/>
      <c r="C27" s="29"/>
      <c r="D27" s="29"/>
      <c r="E27" s="29"/>
      <c r="F27" s="29"/>
      <c r="G27" s="29"/>
      <c r="H27" s="29"/>
      <c r="I27" s="29"/>
      <c r="J27" s="30"/>
      <c r="K27" s="31" t="str">
        <f>IFERROR(INDEX(Lists!$G$2:$G$36,MATCH($H27&amp;"|"&amp;$I27,Lists!$F$2:$F$36,0)),"")</f>
        <v/>
      </c>
      <c r="L27" s="31" t="str">
        <f t="shared" si="0"/>
        <v/>
      </c>
      <c r="M27" s="32"/>
      <c r="N27" s="29"/>
    </row>
    <row r="28" spans="1:14" ht="15.75" customHeight="1" x14ac:dyDescent="0.3">
      <c r="A28" s="33" t="str">
        <f t="shared" si="1"/>
        <v/>
      </c>
      <c r="B28" s="29"/>
      <c r="C28" s="29"/>
      <c r="D28" s="29"/>
      <c r="E28" s="29"/>
      <c r="F28" s="29"/>
      <c r="G28" s="29"/>
      <c r="H28" s="29"/>
      <c r="I28" s="29"/>
      <c r="J28" s="30"/>
      <c r="K28" s="34" t="str">
        <f>IFERROR(INDEX(Lists!$G$2:$G$36,MATCH($H28&amp;"|"&amp;$I28,Lists!$F$2:$F$36,0)),"")</f>
        <v/>
      </c>
      <c r="L28" s="34" t="str">
        <f t="shared" si="0"/>
        <v/>
      </c>
      <c r="M28" s="32"/>
      <c r="N28" s="29"/>
    </row>
    <row r="29" spans="1:14" ht="15.75" customHeight="1" x14ac:dyDescent="0.3">
      <c r="A29" s="28" t="str">
        <f t="shared" si="1"/>
        <v/>
      </c>
      <c r="B29" s="29"/>
      <c r="C29" s="29"/>
      <c r="D29" s="29"/>
      <c r="E29" s="29"/>
      <c r="F29" s="29"/>
      <c r="G29" s="29"/>
      <c r="H29" s="29"/>
      <c r="I29" s="29"/>
      <c r="J29" s="30"/>
      <c r="K29" s="31" t="str">
        <f>IFERROR(INDEX(Lists!$G$2:$G$36,MATCH($H29&amp;"|"&amp;$I29,Lists!$F$2:$F$36,0)),"")</f>
        <v/>
      </c>
      <c r="L29" s="31" t="str">
        <f t="shared" si="0"/>
        <v/>
      </c>
      <c r="M29" s="32"/>
      <c r="N29" s="29"/>
    </row>
    <row r="30" spans="1:14" ht="15.75" customHeight="1" x14ac:dyDescent="0.3">
      <c r="A30" s="33" t="str">
        <f t="shared" si="1"/>
        <v/>
      </c>
      <c r="B30" s="29"/>
      <c r="C30" s="29"/>
      <c r="D30" s="29"/>
      <c r="E30" s="29"/>
      <c r="F30" s="29"/>
      <c r="G30" s="29"/>
      <c r="H30" s="29"/>
      <c r="I30" s="29"/>
      <c r="J30" s="30"/>
      <c r="K30" s="34" t="str">
        <f>IFERROR(INDEX(Lists!$G$2:$G$36,MATCH($H30&amp;"|"&amp;$I30,Lists!$F$2:$F$36,0)),"")</f>
        <v/>
      </c>
      <c r="L30" s="34" t="str">
        <f t="shared" si="0"/>
        <v/>
      </c>
      <c r="M30" s="32"/>
      <c r="N30" s="29"/>
    </row>
    <row r="31" spans="1:14" ht="15.75" customHeight="1" x14ac:dyDescent="0.3">
      <c r="A31" s="28" t="str">
        <f t="shared" si="1"/>
        <v/>
      </c>
      <c r="B31" s="29"/>
      <c r="C31" s="29"/>
      <c r="D31" s="29"/>
      <c r="E31" s="29"/>
      <c r="F31" s="29"/>
      <c r="G31" s="29"/>
      <c r="H31" s="29"/>
      <c r="I31" s="29"/>
      <c r="J31" s="30"/>
      <c r="K31" s="31" t="str">
        <f>IFERROR(INDEX(Lists!$G$2:$G$36,MATCH($H31&amp;"|"&amp;$I31,Lists!$F$2:$F$36,0)),"")</f>
        <v/>
      </c>
      <c r="L31" s="31" t="str">
        <f t="shared" si="0"/>
        <v/>
      </c>
      <c r="M31" s="32"/>
      <c r="N31" s="29"/>
    </row>
    <row r="32" spans="1:14" ht="15.75" customHeight="1" x14ac:dyDescent="0.3">
      <c r="A32" s="33" t="str">
        <f t="shared" si="1"/>
        <v/>
      </c>
      <c r="B32" s="29"/>
      <c r="C32" s="29"/>
      <c r="D32" s="29"/>
      <c r="E32" s="29"/>
      <c r="F32" s="29"/>
      <c r="G32" s="29"/>
      <c r="H32" s="29"/>
      <c r="I32" s="29"/>
      <c r="J32" s="30"/>
      <c r="K32" s="34" t="str">
        <f>IFERROR(INDEX(Lists!$G$2:$G$36,MATCH($H32&amp;"|"&amp;$I32,Lists!$F$2:$F$36,0)),"")</f>
        <v/>
      </c>
      <c r="L32" s="34" t="str">
        <f t="shared" si="0"/>
        <v/>
      </c>
      <c r="M32" s="32"/>
      <c r="N32" s="29"/>
    </row>
    <row r="33" spans="1:14" ht="15.75" customHeight="1" x14ac:dyDescent="0.3">
      <c r="A33" s="28" t="str">
        <f t="shared" si="1"/>
        <v/>
      </c>
      <c r="B33" s="29"/>
      <c r="C33" s="29"/>
      <c r="D33" s="29"/>
      <c r="E33" s="29"/>
      <c r="F33" s="29"/>
      <c r="G33" s="29"/>
      <c r="H33" s="29"/>
      <c r="I33" s="29"/>
      <c r="J33" s="30"/>
      <c r="K33" s="31" t="str">
        <f>IFERROR(INDEX(Lists!$G$2:$G$36,MATCH($H33&amp;"|"&amp;$I33,Lists!$F$2:$F$36,0)),"")</f>
        <v/>
      </c>
      <c r="L33" s="31" t="str">
        <f t="shared" si="0"/>
        <v/>
      </c>
      <c r="M33" s="32"/>
      <c r="N33" s="29"/>
    </row>
    <row r="34" spans="1:14" ht="15.75" customHeight="1" x14ac:dyDescent="0.3">
      <c r="A34" s="33" t="str">
        <f t="shared" si="1"/>
        <v/>
      </c>
      <c r="B34" s="29"/>
      <c r="C34" s="29"/>
      <c r="D34" s="29"/>
      <c r="E34" s="29"/>
      <c r="F34" s="29"/>
      <c r="G34" s="29"/>
      <c r="H34" s="29"/>
      <c r="I34" s="29"/>
      <c r="J34" s="30"/>
      <c r="K34" s="34" t="str">
        <f>IFERROR(INDEX(Lists!$G$2:$G$36,MATCH($H34&amp;"|"&amp;$I34,Lists!$F$2:$F$36,0)),"")</f>
        <v/>
      </c>
      <c r="L34" s="34" t="str">
        <f t="shared" si="0"/>
        <v/>
      </c>
      <c r="M34" s="32"/>
      <c r="N34" s="29"/>
    </row>
    <row r="35" spans="1:14" ht="15.75" customHeight="1" x14ac:dyDescent="0.3">
      <c r="A35" s="28" t="str">
        <f t="shared" si="1"/>
        <v/>
      </c>
      <c r="B35" s="29"/>
      <c r="C35" s="29"/>
      <c r="D35" s="29"/>
      <c r="E35" s="29"/>
      <c r="F35" s="29"/>
      <c r="G35" s="29"/>
      <c r="H35" s="29"/>
      <c r="I35" s="29"/>
      <c r="J35" s="30"/>
      <c r="K35" s="31" t="str">
        <f>IFERROR(INDEX(Lists!$G$2:$G$36,MATCH($H35&amp;"|"&amp;$I35,Lists!$F$2:$F$36,0)),"")</f>
        <v/>
      </c>
      <c r="L35" s="31" t="str">
        <f t="shared" si="0"/>
        <v/>
      </c>
      <c r="M35" s="32"/>
      <c r="N35" s="29"/>
    </row>
    <row r="36" spans="1:14" ht="15.75" customHeight="1" x14ac:dyDescent="0.3">
      <c r="A36" s="33" t="str">
        <f t="shared" si="1"/>
        <v/>
      </c>
      <c r="B36" s="29"/>
      <c r="C36" s="29"/>
      <c r="D36" s="29"/>
      <c r="E36" s="29"/>
      <c r="F36" s="29"/>
      <c r="G36" s="29"/>
      <c r="H36" s="29"/>
      <c r="I36" s="29"/>
      <c r="J36" s="30"/>
      <c r="K36" s="34" t="str">
        <f>IFERROR(INDEX(Lists!$G$2:$G$36,MATCH($H36&amp;"|"&amp;$I36,Lists!$F$2:$F$36,0)),"")</f>
        <v/>
      </c>
      <c r="L36" s="34" t="str">
        <f t="shared" si="0"/>
        <v/>
      </c>
      <c r="M36" s="32"/>
      <c r="N36" s="29"/>
    </row>
    <row r="37" spans="1:14" ht="15.75" customHeight="1" x14ac:dyDescent="0.3">
      <c r="A37" s="28" t="str">
        <f t="shared" si="1"/>
        <v/>
      </c>
      <c r="B37" s="29"/>
      <c r="C37" s="29"/>
      <c r="D37" s="29"/>
      <c r="E37" s="29"/>
      <c r="F37" s="29"/>
      <c r="G37" s="29"/>
      <c r="H37" s="29"/>
      <c r="I37" s="29"/>
      <c r="J37" s="30"/>
      <c r="K37" s="31" t="str">
        <f>IFERROR(INDEX(Lists!$G$2:$G$36,MATCH($H37&amp;"|"&amp;$I37,Lists!$F$2:$F$36,0)),"")</f>
        <v/>
      </c>
      <c r="L37" s="31" t="str">
        <f t="shared" si="0"/>
        <v/>
      </c>
      <c r="M37" s="32"/>
      <c r="N37" s="29"/>
    </row>
    <row r="38" spans="1:14" ht="15.75" customHeight="1" x14ac:dyDescent="0.3">
      <c r="A38" s="33" t="str">
        <f t="shared" si="1"/>
        <v/>
      </c>
      <c r="B38" s="29"/>
      <c r="C38" s="29"/>
      <c r="D38" s="29"/>
      <c r="E38" s="29"/>
      <c r="F38" s="29"/>
      <c r="G38" s="29"/>
      <c r="H38" s="29"/>
      <c r="I38" s="29"/>
      <c r="J38" s="30"/>
      <c r="K38" s="34" t="str">
        <f>IFERROR(INDEX(Lists!$G$2:$G$36,MATCH($H38&amp;"|"&amp;$I38,Lists!$F$2:$F$36,0)),"")</f>
        <v/>
      </c>
      <c r="L38" s="34" t="str">
        <f t="shared" si="0"/>
        <v/>
      </c>
      <c r="M38" s="32"/>
      <c r="N38" s="29"/>
    </row>
    <row r="39" spans="1:14" ht="15.75" customHeight="1" x14ac:dyDescent="0.3">
      <c r="A39" s="28" t="str">
        <f t="shared" si="1"/>
        <v/>
      </c>
      <c r="B39" s="29"/>
      <c r="C39" s="29"/>
      <c r="D39" s="29"/>
      <c r="E39" s="29"/>
      <c r="F39" s="29"/>
      <c r="G39" s="29"/>
      <c r="H39" s="29"/>
      <c r="I39" s="29"/>
      <c r="J39" s="30"/>
      <c r="K39" s="31" t="str">
        <f>IFERROR(INDEX(Lists!$G$2:$G$36,MATCH($H39&amp;"|"&amp;$I39,Lists!$F$2:$F$36,0)),"")</f>
        <v/>
      </c>
      <c r="L39" s="31" t="str">
        <f t="shared" si="0"/>
        <v/>
      </c>
      <c r="M39" s="32"/>
      <c r="N39" s="29"/>
    </row>
    <row r="40" spans="1:14" ht="15.75" customHeight="1" x14ac:dyDescent="0.3">
      <c r="A40" s="33" t="str">
        <f t="shared" si="1"/>
        <v/>
      </c>
      <c r="B40" s="29"/>
      <c r="C40" s="29"/>
      <c r="D40" s="29"/>
      <c r="E40" s="29"/>
      <c r="F40" s="29"/>
      <c r="G40" s="29"/>
      <c r="H40" s="29"/>
      <c r="I40" s="29"/>
      <c r="J40" s="30"/>
      <c r="K40" s="34" t="str">
        <f>IFERROR(INDEX(Lists!$G$2:$G$36,MATCH($H40&amp;"|"&amp;$I40,Lists!$F$2:$F$36,0)),"")</f>
        <v/>
      </c>
      <c r="L40" s="34" t="str">
        <f t="shared" si="0"/>
        <v/>
      </c>
      <c r="M40" s="32"/>
      <c r="N40" s="29"/>
    </row>
    <row r="41" spans="1:14" ht="15.75" customHeight="1" x14ac:dyDescent="0.3">
      <c r="A41" s="28" t="str">
        <f t="shared" si="1"/>
        <v/>
      </c>
      <c r="B41" s="29"/>
      <c r="C41" s="29"/>
      <c r="D41" s="29"/>
      <c r="E41" s="29"/>
      <c r="F41" s="29"/>
      <c r="G41" s="29"/>
      <c r="H41" s="29"/>
      <c r="I41" s="29"/>
      <c r="J41" s="30"/>
      <c r="K41" s="31" t="str">
        <f>IFERROR(INDEX(Lists!$G$2:$G$36,MATCH($H41&amp;"|"&amp;$I41,Lists!$F$2:$F$36,0)),"")</f>
        <v/>
      </c>
      <c r="L41" s="31" t="str">
        <f t="shared" si="0"/>
        <v/>
      </c>
      <c r="M41" s="32"/>
      <c r="N41" s="29"/>
    </row>
    <row r="42" spans="1:14" ht="15.75" customHeight="1" x14ac:dyDescent="0.3">
      <c r="A42" s="33" t="str">
        <f t="shared" si="1"/>
        <v/>
      </c>
      <c r="B42" s="29"/>
      <c r="C42" s="29"/>
      <c r="D42" s="29"/>
      <c r="E42" s="29"/>
      <c r="F42" s="29"/>
      <c r="G42" s="29"/>
      <c r="H42" s="29"/>
      <c r="I42" s="29"/>
      <c r="J42" s="30"/>
      <c r="K42" s="34" t="str">
        <f>IFERROR(INDEX(Lists!$G$2:$G$36,MATCH($H42&amp;"|"&amp;$I42,Lists!$F$2:$F$36,0)),"")</f>
        <v/>
      </c>
      <c r="L42" s="34" t="str">
        <f t="shared" si="0"/>
        <v/>
      </c>
      <c r="M42" s="32"/>
      <c r="N42" s="29"/>
    </row>
    <row r="43" spans="1:14" ht="15.75" customHeight="1" x14ac:dyDescent="0.3">
      <c r="A43" s="28" t="str">
        <f t="shared" si="1"/>
        <v/>
      </c>
      <c r="B43" s="29"/>
      <c r="C43" s="29"/>
      <c r="D43" s="29"/>
      <c r="E43" s="29"/>
      <c r="F43" s="29"/>
      <c r="G43" s="29"/>
      <c r="H43" s="29"/>
      <c r="I43" s="29"/>
      <c r="J43" s="30"/>
      <c r="K43" s="31" t="str">
        <f>IFERROR(INDEX(Lists!$G$2:$G$36,MATCH($H43&amp;"|"&amp;$I43,Lists!$F$2:$F$36,0)),"")</f>
        <v/>
      </c>
      <c r="L43" s="31" t="str">
        <f t="shared" si="0"/>
        <v/>
      </c>
      <c r="M43" s="32"/>
      <c r="N43" s="29"/>
    </row>
    <row r="44" spans="1:14" ht="15.75" customHeight="1" x14ac:dyDescent="0.3">
      <c r="A44" s="33" t="str">
        <f t="shared" si="1"/>
        <v/>
      </c>
      <c r="B44" s="29"/>
      <c r="C44" s="29"/>
      <c r="D44" s="29"/>
      <c r="E44" s="29"/>
      <c r="F44" s="29"/>
      <c r="G44" s="29"/>
      <c r="H44" s="29"/>
      <c r="I44" s="29"/>
      <c r="J44" s="30"/>
      <c r="K44" s="34" t="str">
        <f>IFERROR(INDEX(Lists!$G$2:$G$36,MATCH($H44&amp;"|"&amp;$I44,Lists!$F$2:$F$36,0)),"")</f>
        <v/>
      </c>
      <c r="L44" s="34" t="str">
        <f t="shared" si="0"/>
        <v/>
      </c>
      <c r="M44" s="32"/>
      <c r="N44" s="29"/>
    </row>
    <row r="45" spans="1:14" ht="15.75" customHeight="1" x14ac:dyDescent="0.3">
      <c r="A45" s="28" t="str">
        <f t="shared" si="1"/>
        <v/>
      </c>
      <c r="B45" s="29"/>
      <c r="C45" s="29"/>
      <c r="D45" s="29"/>
      <c r="E45" s="29"/>
      <c r="F45" s="29"/>
      <c r="G45" s="29"/>
      <c r="H45" s="29"/>
      <c r="I45" s="29"/>
      <c r="J45" s="30"/>
      <c r="K45" s="31" t="str">
        <f>IFERROR(INDEX(Lists!$G$2:$G$36,MATCH($H45&amp;"|"&amp;$I45,Lists!$F$2:$F$36,0)),"")</f>
        <v/>
      </c>
      <c r="L45" s="31" t="str">
        <f t="shared" si="0"/>
        <v/>
      </c>
      <c r="M45" s="32"/>
      <c r="N45" s="29"/>
    </row>
    <row r="46" spans="1:14" ht="15.75" customHeight="1" x14ac:dyDescent="0.3">
      <c r="A46" s="33" t="str">
        <f t="shared" si="1"/>
        <v/>
      </c>
      <c r="B46" s="29"/>
      <c r="C46" s="29"/>
      <c r="D46" s="29"/>
      <c r="E46" s="29"/>
      <c r="F46" s="29"/>
      <c r="G46" s="29"/>
      <c r="H46" s="29"/>
      <c r="I46" s="29"/>
      <c r="J46" s="30"/>
      <c r="K46" s="34" t="str">
        <f>IFERROR(INDEX(Lists!$G$2:$G$36,MATCH($H46&amp;"|"&amp;$I46,Lists!$F$2:$F$36,0)),"")</f>
        <v/>
      </c>
      <c r="L46" s="34" t="str">
        <f t="shared" si="0"/>
        <v/>
      </c>
      <c r="M46" s="32"/>
      <c r="N46" s="29"/>
    </row>
    <row r="47" spans="1:14" ht="15.75" customHeight="1" x14ac:dyDescent="0.3">
      <c r="A47" s="28" t="str">
        <f t="shared" si="1"/>
        <v/>
      </c>
      <c r="B47" s="29"/>
      <c r="C47" s="29"/>
      <c r="D47" s="29"/>
      <c r="E47" s="29"/>
      <c r="F47" s="29"/>
      <c r="G47" s="29"/>
      <c r="H47" s="29"/>
      <c r="I47" s="29"/>
      <c r="J47" s="30"/>
      <c r="K47" s="31" t="str">
        <f>IFERROR(INDEX(Lists!$G$2:$G$36,MATCH($H47&amp;"|"&amp;$I47,Lists!$F$2:$F$36,0)),"")</f>
        <v/>
      </c>
      <c r="L47" s="31" t="str">
        <f t="shared" si="0"/>
        <v/>
      </c>
      <c r="M47" s="32"/>
      <c r="N47" s="29"/>
    </row>
    <row r="48" spans="1:14" ht="15.75" customHeight="1" x14ac:dyDescent="0.3">
      <c r="A48" s="33" t="str">
        <f t="shared" si="1"/>
        <v/>
      </c>
      <c r="B48" s="29"/>
      <c r="C48" s="29"/>
      <c r="D48" s="29"/>
      <c r="E48" s="29"/>
      <c r="F48" s="29"/>
      <c r="G48" s="29"/>
      <c r="H48" s="29"/>
      <c r="I48" s="29"/>
      <c r="J48" s="30"/>
      <c r="K48" s="34" t="str">
        <f>IFERROR(INDEX(Lists!$G$2:$G$36,MATCH($H48&amp;"|"&amp;$I48,Lists!$F$2:$F$36,0)),"")</f>
        <v/>
      </c>
      <c r="L48" s="34" t="str">
        <f t="shared" si="0"/>
        <v/>
      </c>
      <c r="M48" s="32"/>
      <c r="N48" s="29"/>
    </row>
    <row r="49" spans="1:14" ht="15.75" customHeight="1" x14ac:dyDescent="0.3">
      <c r="A49" s="28" t="str">
        <f t="shared" si="1"/>
        <v/>
      </c>
      <c r="B49" s="29"/>
      <c r="C49" s="29"/>
      <c r="D49" s="29"/>
      <c r="E49" s="29"/>
      <c r="F49" s="29"/>
      <c r="G49" s="29"/>
      <c r="H49" s="29"/>
      <c r="I49" s="29"/>
      <c r="J49" s="30"/>
      <c r="K49" s="31" t="str">
        <f>IFERROR(INDEX(Lists!$G$2:$G$36,MATCH($H49&amp;"|"&amp;$I49,Lists!$F$2:$F$36,0)),"")</f>
        <v/>
      </c>
      <c r="L49" s="31" t="str">
        <f t="shared" si="0"/>
        <v/>
      </c>
      <c r="M49" s="32"/>
      <c r="N49" s="29"/>
    </row>
    <row r="50" spans="1:14" ht="15.75" customHeight="1" x14ac:dyDescent="0.3">
      <c r="A50" s="33" t="str">
        <f t="shared" si="1"/>
        <v/>
      </c>
      <c r="B50" s="29"/>
      <c r="C50" s="29"/>
      <c r="D50" s="29"/>
      <c r="E50" s="29"/>
      <c r="F50" s="29"/>
      <c r="G50" s="29"/>
      <c r="H50" s="29"/>
      <c r="I50" s="29"/>
      <c r="J50" s="30"/>
      <c r="K50" s="34" t="str">
        <f>IFERROR(INDEX(Lists!$G$2:$G$36,MATCH($H50&amp;"|"&amp;$I50,Lists!$F$2:$F$36,0)),"")</f>
        <v/>
      </c>
      <c r="L50" s="34" t="str">
        <f t="shared" si="0"/>
        <v/>
      </c>
      <c r="M50" s="32"/>
      <c r="N50" s="29"/>
    </row>
    <row r="51" spans="1:14" ht="15.75" customHeight="1" x14ac:dyDescent="0.3">
      <c r="A51" s="28" t="str">
        <f t="shared" si="1"/>
        <v/>
      </c>
      <c r="B51" s="29"/>
      <c r="C51" s="29"/>
      <c r="D51" s="29"/>
      <c r="E51" s="29"/>
      <c r="F51" s="29"/>
      <c r="G51" s="29"/>
      <c r="H51" s="29"/>
      <c r="I51" s="29"/>
      <c r="J51" s="30"/>
      <c r="K51" s="31" t="str">
        <f>IFERROR(INDEX(Lists!$G$2:$G$36,MATCH($H51&amp;"|"&amp;$I51,Lists!$F$2:$F$36,0)),"")</f>
        <v/>
      </c>
      <c r="L51" s="31" t="str">
        <f t="shared" si="0"/>
        <v/>
      </c>
      <c r="M51" s="32"/>
      <c r="N51" s="29"/>
    </row>
    <row r="52" spans="1:14" ht="15.75" customHeight="1" x14ac:dyDescent="0.3">
      <c r="A52" s="33" t="str">
        <f t="shared" si="1"/>
        <v/>
      </c>
      <c r="B52" s="29"/>
      <c r="C52" s="29"/>
      <c r="D52" s="29"/>
      <c r="E52" s="29"/>
      <c r="F52" s="29"/>
      <c r="G52" s="29"/>
      <c r="H52" s="29"/>
      <c r="I52" s="29"/>
      <c r="J52" s="30"/>
      <c r="K52" s="34" t="str">
        <f>IFERROR(INDEX(Lists!$G$2:$G$36,MATCH($H52&amp;"|"&amp;$I52,Lists!$F$2:$F$36,0)),"")</f>
        <v/>
      </c>
      <c r="L52" s="34" t="str">
        <f t="shared" si="0"/>
        <v/>
      </c>
      <c r="M52" s="32"/>
      <c r="N52" s="29"/>
    </row>
    <row r="53" spans="1:14" ht="15.75" customHeight="1" x14ac:dyDescent="0.3">
      <c r="A53" s="28" t="str">
        <f t="shared" si="1"/>
        <v/>
      </c>
      <c r="B53" s="29"/>
      <c r="C53" s="29"/>
      <c r="D53" s="29"/>
      <c r="E53" s="29"/>
      <c r="F53" s="29"/>
      <c r="G53" s="29"/>
      <c r="H53" s="29"/>
      <c r="I53" s="29"/>
      <c r="J53" s="30"/>
      <c r="K53" s="31" t="str">
        <f>IFERROR(INDEX(Lists!$G$2:$G$36,MATCH($H53&amp;"|"&amp;$I53,Lists!$F$2:$F$36,0)),"")</f>
        <v/>
      </c>
      <c r="L53" s="31" t="str">
        <f t="shared" si="0"/>
        <v/>
      </c>
      <c r="M53" s="32"/>
      <c r="N53" s="29"/>
    </row>
    <row r="54" spans="1:14" ht="15.75" customHeight="1" x14ac:dyDescent="0.3">
      <c r="A54" s="33" t="str">
        <f t="shared" si="1"/>
        <v/>
      </c>
      <c r="B54" s="29"/>
      <c r="C54" s="29"/>
      <c r="D54" s="29"/>
      <c r="E54" s="29"/>
      <c r="F54" s="29"/>
      <c r="G54" s="29"/>
      <c r="H54" s="29"/>
      <c r="I54" s="29"/>
      <c r="J54" s="30"/>
      <c r="K54" s="34" t="str">
        <f>IFERROR(INDEX(Lists!$G$2:$G$36,MATCH($H54&amp;"|"&amp;$I54,Lists!$F$2:$F$36,0)),"")</f>
        <v/>
      </c>
      <c r="L54" s="34" t="str">
        <f t="shared" si="0"/>
        <v/>
      </c>
      <c r="M54" s="32"/>
      <c r="N54" s="29"/>
    </row>
    <row r="55" spans="1:14" ht="15.75" customHeight="1" x14ac:dyDescent="0.3">
      <c r="A55" s="28" t="str">
        <f t="shared" si="1"/>
        <v/>
      </c>
      <c r="B55" s="29"/>
      <c r="C55" s="29"/>
      <c r="D55" s="29"/>
      <c r="E55" s="29"/>
      <c r="F55" s="29"/>
      <c r="G55" s="29"/>
      <c r="H55" s="29"/>
      <c r="I55" s="29"/>
      <c r="J55" s="30"/>
      <c r="K55" s="31" t="str">
        <f>IFERROR(INDEX(Lists!$G$2:$G$36,MATCH($H55&amp;"|"&amp;$I55,Lists!$F$2:$F$36,0)),"")</f>
        <v/>
      </c>
      <c r="L55" s="31" t="str">
        <f t="shared" si="0"/>
        <v/>
      </c>
      <c r="M55" s="32"/>
      <c r="N55" s="29"/>
    </row>
    <row r="56" spans="1:14" ht="15.75" customHeight="1" x14ac:dyDescent="0.3">
      <c r="A56" s="33" t="str">
        <f t="shared" si="1"/>
        <v/>
      </c>
      <c r="B56" s="29"/>
      <c r="C56" s="29"/>
      <c r="D56" s="29"/>
      <c r="E56" s="29"/>
      <c r="F56" s="29"/>
      <c r="G56" s="29"/>
      <c r="H56" s="29"/>
      <c r="I56" s="29"/>
      <c r="J56" s="30"/>
      <c r="K56" s="34" t="str">
        <f>IFERROR(INDEX(Lists!$G$2:$G$36,MATCH($H56&amp;"|"&amp;$I56,Lists!$F$2:$F$36,0)),"")</f>
        <v/>
      </c>
      <c r="L56" s="34" t="str">
        <f t="shared" si="0"/>
        <v/>
      </c>
      <c r="M56" s="32"/>
      <c r="N56" s="29"/>
    </row>
    <row r="57" spans="1:14" ht="15.75" customHeight="1" x14ac:dyDescent="0.3">
      <c r="A57" s="28" t="str">
        <f t="shared" si="1"/>
        <v/>
      </c>
      <c r="B57" s="29"/>
      <c r="C57" s="29"/>
      <c r="D57" s="29"/>
      <c r="E57" s="29"/>
      <c r="F57" s="29"/>
      <c r="G57" s="29"/>
      <c r="H57" s="29"/>
      <c r="I57" s="29"/>
      <c r="J57" s="30"/>
      <c r="K57" s="31" t="str">
        <f>IFERROR(INDEX(Lists!$G$2:$G$36,MATCH($H57&amp;"|"&amp;$I57,Lists!$F$2:$F$36,0)),"")</f>
        <v/>
      </c>
      <c r="L57" s="31" t="str">
        <f t="shared" si="0"/>
        <v/>
      </c>
      <c r="M57" s="32"/>
      <c r="N57" s="29"/>
    </row>
    <row r="58" spans="1:14" ht="15.75" customHeight="1" x14ac:dyDescent="0.3">
      <c r="A58" s="33" t="str">
        <f t="shared" si="1"/>
        <v/>
      </c>
      <c r="B58" s="29"/>
      <c r="C58" s="29"/>
      <c r="D58" s="29"/>
      <c r="E58" s="29"/>
      <c r="F58" s="29"/>
      <c r="G58" s="29"/>
      <c r="H58" s="29"/>
      <c r="I58" s="29"/>
      <c r="J58" s="30"/>
      <c r="K58" s="34" t="str">
        <f>IFERROR(INDEX(Lists!$G$2:$G$36,MATCH($H58&amp;"|"&amp;$I58,Lists!$F$2:$F$36,0)),"")</f>
        <v/>
      </c>
      <c r="L58" s="34" t="str">
        <f t="shared" ref="L58:L85" si="2">IF(OR($J58="",$K58=""),"",$J58*$K58)</f>
        <v/>
      </c>
      <c r="M58" s="32"/>
      <c r="N58" s="29"/>
    </row>
    <row r="59" spans="1:14" ht="15.75" customHeight="1" x14ac:dyDescent="0.3">
      <c r="A59" s="28" t="str">
        <f t="shared" ref="A59:A90" si="3">IF(COUNTA(B59:I59)=0,"",ROW()-25)</f>
        <v/>
      </c>
      <c r="B59" s="29"/>
      <c r="C59" s="29"/>
      <c r="D59" s="29"/>
      <c r="E59" s="29"/>
      <c r="F59" s="29"/>
      <c r="G59" s="29"/>
      <c r="H59" s="29"/>
      <c r="I59" s="29"/>
      <c r="J59" s="30"/>
      <c r="K59" s="31" t="str">
        <f>IFERROR(INDEX(Lists!$G$2:$G$36,MATCH($H59&amp;"|"&amp;$I59,Lists!$F$2:$F$36,0)),"")</f>
        <v/>
      </c>
      <c r="L59" s="31" t="str">
        <f t="shared" si="2"/>
        <v/>
      </c>
      <c r="M59" s="32"/>
      <c r="N59" s="29"/>
    </row>
    <row r="60" spans="1:14" ht="15.75" customHeight="1" x14ac:dyDescent="0.3">
      <c r="A60" s="33" t="str">
        <f t="shared" si="3"/>
        <v/>
      </c>
      <c r="B60" s="29"/>
      <c r="C60" s="29"/>
      <c r="D60" s="29"/>
      <c r="E60" s="29"/>
      <c r="F60" s="29"/>
      <c r="G60" s="29"/>
      <c r="H60" s="29"/>
      <c r="I60" s="29"/>
      <c r="J60" s="30"/>
      <c r="K60" s="34" t="str">
        <f>IFERROR(INDEX(Lists!$G$2:$G$36,MATCH($H60&amp;"|"&amp;$I60,Lists!$F$2:$F$36,0)),"")</f>
        <v/>
      </c>
      <c r="L60" s="34" t="str">
        <f t="shared" si="2"/>
        <v/>
      </c>
      <c r="M60" s="32"/>
      <c r="N60" s="29"/>
    </row>
    <row r="61" spans="1:14" ht="15.75" customHeight="1" x14ac:dyDescent="0.3">
      <c r="A61" s="28" t="str">
        <f t="shared" si="3"/>
        <v/>
      </c>
      <c r="B61" s="29"/>
      <c r="C61" s="29"/>
      <c r="D61" s="29"/>
      <c r="E61" s="29"/>
      <c r="F61" s="29"/>
      <c r="G61" s="29"/>
      <c r="H61" s="29"/>
      <c r="I61" s="29"/>
      <c r="J61" s="30"/>
      <c r="K61" s="31" t="str">
        <f>IFERROR(INDEX(Lists!$G$2:$G$36,MATCH($H61&amp;"|"&amp;$I61,Lists!$F$2:$F$36,0)),"")</f>
        <v/>
      </c>
      <c r="L61" s="31" t="str">
        <f t="shared" si="2"/>
        <v/>
      </c>
      <c r="M61" s="32"/>
      <c r="N61" s="29"/>
    </row>
    <row r="62" spans="1:14" ht="15.75" customHeight="1" x14ac:dyDescent="0.3">
      <c r="A62" s="33" t="str">
        <f t="shared" si="3"/>
        <v/>
      </c>
      <c r="B62" s="29"/>
      <c r="C62" s="29"/>
      <c r="D62" s="29"/>
      <c r="E62" s="29"/>
      <c r="F62" s="29"/>
      <c r="G62" s="29"/>
      <c r="H62" s="29"/>
      <c r="I62" s="29"/>
      <c r="J62" s="30"/>
      <c r="K62" s="34" t="str">
        <f>IFERROR(INDEX(Lists!$G$2:$G$36,MATCH($H62&amp;"|"&amp;$I62,Lists!$F$2:$F$36,0)),"")</f>
        <v/>
      </c>
      <c r="L62" s="34" t="str">
        <f t="shared" si="2"/>
        <v/>
      </c>
      <c r="M62" s="32"/>
      <c r="N62" s="29"/>
    </row>
    <row r="63" spans="1:14" ht="15.75" customHeight="1" x14ac:dyDescent="0.3">
      <c r="A63" s="28" t="str">
        <f t="shared" si="3"/>
        <v/>
      </c>
      <c r="B63" s="29"/>
      <c r="C63" s="29"/>
      <c r="D63" s="29"/>
      <c r="E63" s="29"/>
      <c r="F63" s="29"/>
      <c r="G63" s="29"/>
      <c r="H63" s="29"/>
      <c r="I63" s="29"/>
      <c r="J63" s="30"/>
      <c r="K63" s="31" t="str">
        <f>IFERROR(INDEX(Lists!$G$2:$G$36,MATCH($H63&amp;"|"&amp;$I63,Lists!$F$2:$F$36,0)),"")</f>
        <v/>
      </c>
      <c r="L63" s="31" t="str">
        <f t="shared" si="2"/>
        <v/>
      </c>
      <c r="M63" s="32"/>
      <c r="N63" s="29"/>
    </row>
    <row r="64" spans="1:14" ht="15.75" customHeight="1" x14ac:dyDescent="0.3">
      <c r="A64" s="33" t="str">
        <f t="shared" si="3"/>
        <v/>
      </c>
      <c r="B64" s="29"/>
      <c r="C64" s="29"/>
      <c r="D64" s="29"/>
      <c r="E64" s="29"/>
      <c r="F64" s="29"/>
      <c r="G64" s="29"/>
      <c r="H64" s="29"/>
      <c r="I64" s="29"/>
      <c r="J64" s="30"/>
      <c r="K64" s="34" t="str">
        <f>IFERROR(INDEX(Lists!$G$2:$G$36,MATCH($H64&amp;"|"&amp;$I64,Lists!$F$2:$F$36,0)),"")</f>
        <v/>
      </c>
      <c r="L64" s="34" t="str">
        <f t="shared" si="2"/>
        <v/>
      </c>
      <c r="M64" s="32"/>
      <c r="N64" s="29"/>
    </row>
    <row r="65" spans="1:14" ht="15.75" customHeight="1" x14ac:dyDescent="0.3">
      <c r="A65" s="28" t="str">
        <f t="shared" si="3"/>
        <v/>
      </c>
      <c r="B65" s="29"/>
      <c r="C65" s="29"/>
      <c r="D65" s="29"/>
      <c r="E65" s="29"/>
      <c r="F65" s="29"/>
      <c r="G65" s="29"/>
      <c r="H65" s="29"/>
      <c r="I65" s="29"/>
      <c r="J65" s="30"/>
      <c r="K65" s="31" t="str">
        <f>IFERROR(INDEX(Lists!$G$2:$G$36,MATCH($H65&amp;"|"&amp;$I65,Lists!$F$2:$F$36,0)),"")</f>
        <v/>
      </c>
      <c r="L65" s="31" t="str">
        <f t="shared" si="2"/>
        <v/>
      </c>
      <c r="M65" s="32"/>
      <c r="N65" s="29"/>
    </row>
    <row r="66" spans="1:14" ht="15.75" customHeight="1" x14ac:dyDescent="0.3">
      <c r="A66" s="33" t="str">
        <f t="shared" si="3"/>
        <v/>
      </c>
      <c r="B66" s="29"/>
      <c r="C66" s="29"/>
      <c r="D66" s="29"/>
      <c r="E66" s="29"/>
      <c r="F66" s="29"/>
      <c r="G66" s="29"/>
      <c r="H66" s="29"/>
      <c r="I66" s="29"/>
      <c r="J66" s="30"/>
      <c r="K66" s="34" t="str">
        <f>IFERROR(INDEX(Lists!$G$2:$G$36,MATCH($H66&amp;"|"&amp;$I66,Lists!$F$2:$F$36,0)),"")</f>
        <v/>
      </c>
      <c r="L66" s="34" t="str">
        <f t="shared" si="2"/>
        <v/>
      </c>
      <c r="M66" s="32"/>
      <c r="N66" s="29"/>
    </row>
    <row r="67" spans="1:14" ht="15.75" customHeight="1" x14ac:dyDescent="0.3">
      <c r="A67" s="28" t="str">
        <f t="shared" si="3"/>
        <v/>
      </c>
      <c r="B67" s="29"/>
      <c r="C67" s="29"/>
      <c r="D67" s="29"/>
      <c r="E67" s="29"/>
      <c r="F67" s="29"/>
      <c r="G67" s="29"/>
      <c r="H67" s="29"/>
      <c r="I67" s="29"/>
      <c r="J67" s="30"/>
      <c r="K67" s="31" t="str">
        <f>IFERROR(INDEX(Lists!$G$2:$G$36,MATCH($H67&amp;"|"&amp;$I67,Lists!$F$2:$F$36,0)),"")</f>
        <v/>
      </c>
      <c r="L67" s="31" t="str">
        <f t="shared" si="2"/>
        <v/>
      </c>
      <c r="M67" s="32"/>
      <c r="N67" s="29"/>
    </row>
    <row r="68" spans="1:14" ht="15.75" customHeight="1" x14ac:dyDescent="0.3">
      <c r="A68" s="33" t="str">
        <f t="shared" si="3"/>
        <v/>
      </c>
      <c r="B68" s="29"/>
      <c r="C68" s="29"/>
      <c r="D68" s="29"/>
      <c r="E68" s="29"/>
      <c r="F68" s="29"/>
      <c r="G68" s="29"/>
      <c r="H68" s="29"/>
      <c r="I68" s="29"/>
      <c r="J68" s="30"/>
      <c r="K68" s="34" t="str">
        <f>IFERROR(INDEX(Lists!$G$2:$G$36,MATCH($H68&amp;"|"&amp;$I68,Lists!$F$2:$F$36,0)),"")</f>
        <v/>
      </c>
      <c r="L68" s="34" t="str">
        <f t="shared" si="2"/>
        <v/>
      </c>
      <c r="M68" s="32"/>
      <c r="N68" s="29"/>
    </row>
    <row r="69" spans="1:14" ht="15.75" customHeight="1" x14ac:dyDescent="0.3">
      <c r="A69" s="28" t="str">
        <f t="shared" si="3"/>
        <v/>
      </c>
      <c r="B69" s="29"/>
      <c r="C69" s="29"/>
      <c r="D69" s="29"/>
      <c r="E69" s="29"/>
      <c r="F69" s="29"/>
      <c r="G69" s="29"/>
      <c r="H69" s="29"/>
      <c r="I69" s="29"/>
      <c r="J69" s="30"/>
      <c r="K69" s="31" t="str">
        <f>IFERROR(INDEX(Lists!$G$2:$G$36,MATCH($H69&amp;"|"&amp;$I69,Lists!$F$2:$F$36,0)),"")</f>
        <v/>
      </c>
      <c r="L69" s="31" t="str">
        <f t="shared" si="2"/>
        <v/>
      </c>
      <c r="M69" s="32"/>
      <c r="N69" s="29"/>
    </row>
    <row r="70" spans="1:14" ht="15.75" customHeight="1" x14ac:dyDescent="0.3">
      <c r="A70" s="33" t="str">
        <f t="shared" si="3"/>
        <v/>
      </c>
      <c r="B70" s="29"/>
      <c r="C70" s="29"/>
      <c r="D70" s="29"/>
      <c r="E70" s="29"/>
      <c r="F70" s="29"/>
      <c r="G70" s="29"/>
      <c r="H70" s="29"/>
      <c r="I70" s="29"/>
      <c r="J70" s="30"/>
      <c r="K70" s="34" t="str">
        <f>IFERROR(INDEX(Lists!$G$2:$G$36,MATCH($H70&amp;"|"&amp;$I70,Lists!$F$2:$F$36,0)),"")</f>
        <v/>
      </c>
      <c r="L70" s="34" t="str">
        <f t="shared" si="2"/>
        <v/>
      </c>
      <c r="M70" s="32"/>
      <c r="N70" s="29"/>
    </row>
    <row r="71" spans="1:14" ht="15.75" customHeight="1" x14ac:dyDescent="0.3">
      <c r="A71" s="28" t="str">
        <f t="shared" si="3"/>
        <v/>
      </c>
      <c r="B71" s="29"/>
      <c r="C71" s="29"/>
      <c r="D71" s="29"/>
      <c r="E71" s="29"/>
      <c r="F71" s="29"/>
      <c r="G71" s="29"/>
      <c r="H71" s="29"/>
      <c r="I71" s="29"/>
      <c r="J71" s="30"/>
      <c r="K71" s="31" t="str">
        <f>IFERROR(INDEX(Lists!$G$2:$G$36,MATCH($H71&amp;"|"&amp;$I71,Lists!$F$2:$F$36,0)),"")</f>
        <v/>
      </c>
      <c r="L71" s="31" t="str">
        <f t="shared" si="2"/>
        <v/>
      </c>
      <c r="M71" s="32"/>
      <c r="N71" s="29"/>
    </row>
    <row r="72" spans="1:14" ht="15.75" customHeight="1" x14ac:dyDescent="0.3">
      <c r="A72" s="33" t="str">
        <f t="shared" si="3"/>
        <v/>
      </c>
      <c r="B72" s="29"/>
      <c r="C72" s="29"/>
      <c r="D72" s="29"/>
      <c r="E72" s="29"/>
      <c r="F72" s="29"/>
      <c r="G72" s="29"/>
      <c r="H72" s="29"/>
      <c r="I72" s="29"/>
      <c r="J72" s="30"/>
      <c r="K72" s="34" t="str">
        <f>IFERROR(INDEX(Lists!$G$2:$G$36,MATCH($H72&amp;"|"&amp;$I72,Lists!$F$2:$F$36,0)),"")</f>
        <v/>
      </c>
      <c r="L72" s="34" t="str">
        <f t="shared" si="2"/>
        <v/>
      </c>
      <c r="M72" s="32"/>
      <c r="N72" s="29"/>
    </row>
    <row r="73" spans="1:14" ht="15.75" customHeight="1" x14ac:dyDescent="0.3">
      <c r="A73" s="28" t="str">
        <f t="shared" si="3"/>
        <v/>
      </c>
      <c r="B73" s="29"/>
      <c r="C73" s="29"/>
      <c r="D73" s="29"/>
      <c r="E73" s="29"/>
      <c r="F73" s="29"/>
      <c r="G73" s="29"/>
      <c r="H73" s="29"/>
      <c r="I73" s="29"/>
      <c r="J73" s="30"/>
      <c r="K73" s="31" t="str">
        <f>IFERROR(INDEX(Lists!$G$2:$G$36,MATCH($H73&amp;"|"&amp;$I73,Lists!$F$2:$F$36,0)),"")</f>
        <v/>
      </c>
      <c r="L73" s="31" t="str">
        <f t="shared" si="2"/>
        <v/>
      </c>
      <c r="M73" s="32"/>
      <c r="N73" s="29"/>
    </row>
    <row r="74" spans="1:14" ht="15.75" customHeight="1" x14ac:dyDescent="0.3">
      <c r="A74" s="33" t="str">
        <f t="shared" si="3"/>
        <v/>
      </c>
      <c r="B74" s="29"/>
      <c r="C74" s="29"/>
      <c r="D74" s="29"/>
      <c r="E74" s="29"/>
      <c r="F74" s="29"/>
      <c r="G74" s="29"/>
      <c r="H74" s="29"/>
      <c r="I74" s="29"/>
      <c r="J74" s="30"/>
      <c r="K74" s="34" t="str">
        <f>IFERROR(INDEX(Lists!$G$2:$G$36,MATCH($H74&amp;"|"&amp;$I74,Lists!$F$2:$F$36,0)),"")</f>
        <v/>
      </c>
      <c r="L74" s="34" t="str">
        <f t="shared" si="2"/>
        <v/>
      </c>
      <c r="M74" s="32"/>
      <c r="N74" s="29"/>
    </row>
    <row r="75" spans="1:14" ht="15.75" customHeight="1" x14ac:dyDescent="0.3">
      <c r="A75" s="28" t="str">
        <f t="shared" si="3"/>
        <v/>
      </c>
      <c r="B75" s="29"/>
      <c r="C75" s="29"/>
      <c r="D75" s="29"/>
      <c r="E75" s="29"/>
      <c r="F75" s="29"/>
      <c r="G75" s="29"/>
      <c r="H75" s="29"/>
      <c r="I75" s="29"/>
      <c r="J75" s="30"/>
      <c r="K75" s="31" t="str">
        <f>IFERROR(INDEX(Lists!$G$2:$G$36,MATCH($H75&amp;"|"&amp;$I75,Lists!$F$2:$F$36,0)),"")</f>
        <v/>
      </c>
      <c r="L75" s="31" t="str">
        <f t="shared" si="2"/>
        <v/>
      </c>
      <c r="M75" s="32"/>
      <c r="N75" s="29"/>
    </row>
    <row r="76" spans="1:14" ht="15.75" customHeight="1" x14ac:dyDescent="0.3">
      <c r="A76" s="33" t="str">
        <f t="shared" si="3"/>
        <v/>
      </c>
      <c r="B76" s="29"/>
      <c r="C76" s="29"/>
      <c r="D76" s="29"/>
      <c r="E76" s="29"/>
      <c r="F76" s="29"/>
      <c r="G76" s="29"/>
      <c r="H76" s="29"/>
      <c r="I76" s="29"/>
      <c r="J76" s="30"/>
      <c r="K76" s="34" t="str">
        <f>IFERROR(INDEX(Lists!$G$2:$G$36,MATCH($H76&amp;"|"&amp;$I76,Lists!$F$2:$F$36,0)),"")</f>
        <v/>
      </c>
      <c r="L76" s="34" t="str">
        <f t="shared" si="2"/>
        <v/>
      </c>
      <c r="M76" s="32"/>
      <c r="N76" s="29"/>
    </row>
    <row r="77" spans="1:14" ht="15.75" customHeight="1" x14ac:dyDescent="0.3">
      <c r="A77" s="28" t="str">
        <f t="shared" si="3"/>
        <v/>
      </c>
      <c r="B77" s="29"/>
      <c r="C77" s="29"/>
      <c r="D77" s="29"/>
      <c r="E77" s="29"/>
      <c r="F77" s="29"/>
      <c r="G77" s="29"/>
      <c r="H77" s="29"/>
      <c r="I77" s="29"/>
      <c r="J77" s="30"/>
      <c r="K77" s="31" t="str">
        <f>IFERROR(INDEX(Lists!$G$2:$G$36,MATCH($H77&amp;"|"&amp;$I77,Lists!$F$2:$F$36,0)),"")</f>
        <v/>
      </c>
      <c r="L77" s="31" t="str">
        <f t="shared" si="2"/>
        <v/>
      </c>
      <c r="M77" s="32"/>
      <c r="N77" s="29"/>
    </row>
    <row r="78" spans="1:14" ht="15.75" customHeight="1" x14ac:dyDescent="0.3">
      <c r="A78" s="33" t="str">
        <f t="shared" si="3"/>
        <v/>
      </c>
      <c r="B78" s="29"/>
      <c r="C78" s="29"/>
      <c r="D78" s="29"/>
      <c r="E78" s="29"/>
      <c r="F78" s="29"/>
      <c r="G78" s="29"/>
      <c r="H78" s="29"/>
      <c r="I78" s="29"/>
      <c r="J78" s="30"/>
      <c r="K78" s="34" t="str">
        <f>IFERROR(INDEX(Lists!$G$2:$G$36,MATCH($H78&amp;"|"&amp;$I78,Lists!$F$2:$F$36,0)),"")</f>
        <v/>
      </c>
      <c r="L78" s="34" t="str">
        <f t="shared" si="2"/>
        <v/>
      </c>
      <c r="M78" s="32"/>
      <c r="N78" s="29"/>
    </row>
    <row r="79" spans="1:14" ht="15.75" customHeight="1" x14ac:dyDescent="0.3">
      <c r="A79" s="28" t="str">
        <f t="shared" si="3"/>
        <v/>
      </c>
      <c r="B79" s="29"/>
      <c r="C79" s="29"/>
      <c r="D79" s="29"/>
      <c r="E79" s="29"/>
      <c r="F79" s="29"/>
      <c r="G79" s="29"/>
      <c r="H79" s="29"/>
      <c r="I79" s="29"/>
      <c r="J79" s="30"/>
      <c r="K79" s="31" t="str">
        <f>IFERROR(INDEX(Lists!$G$2:$G$36,MATCH($H79&amp;"|"&amp;$I79,Lists!$F$2:$F$36,0)),"")</f>
        <v/>
      </c>
      <c r="L79" s="31" t="str">
        <f t="shared" si="2"/>
        <v/>
      </c>
      <c r="M79" s="32"/>
      <c r="N79" s="29"/>
    </row>
    <row r="80" spans="1:14" ht="15.75" customHeight="1" x14ac:dyDescent="0.3">
      <c r="A80" s="33" t="str">
        <f t="shared" si="3"/>
        <v/>
      </c>
      <c r="B80" s="29"/>
      <c r="C80" s="29"/>
      <c r="D80" s="29"/>
      <c r="E80" s="29"/>
      <c r="F80" s="29"/>
      <c r="G80" s="29"/>
      <c r="H80" s="29"/>
      <c r="I80" s="29"/>
      <c r="J80" s="30"/>
      <c r="K80" s="34" t="str">
        <f>IFERROR(INDEX(Lists!$G$2:$G$36,MATCH($H80&amp;"|"&amp;$I80,Lists!$F$2:$F$36,0)),"")</f>
        <v/>
      </c>
      <c r="L80" s="34" t="str">
        <f t="shared" si="2"/>
        <v/>
      </c>
      <c r="M80" s="32"/>
      <c r="N80" s="29"/>
    </row>
    <row r="81" spans="1:14" ht="15.75" customHeight="1" x14ac:dyDescent="0.3">
      <c r="A81" s="28" t="str">
        <f t="shared" si="3"/>
        <v/>
      </c>
      <c r="B81" s="29"/>
      <c r="C81" s="29"/>
      <c r="D81" s="29"/>
      <c r="E81" s="29"/>
      <c r="F81" s="29"/>
      <c r="G81" s="29"/>
      <c r="H81" s="29"/>
      <c r="I81" s="29"/>
      <c r="J81" s="30"/>
      <c r="K81" s="31" t="str">
        <f>IFERROR(INDEX(Lists!$G$2:$G$36,MATCH($H81&amp;"|"&amp;$I81,Lists!$F$2:$F$36,0)),"")</f>
        <v/>
      </c>
      <c r="L81" s="31" t="str">
        <f t="shared" si="2"/>
        <v/>
      </c>
      <c r="M81" s="32"/>
      <c r="N81" s="29"/>
    </row>
    <row r="82" spans="1:14" ht="15.75" customHeight="1" x14ac:dyDescent="0.3">
      <c r="A82" s="33" t="str">
        <f t="shared" si="3"/>
        <v/>
      </c>
      <c r="B82" s="29"/>
      <c r="C82" s="29"/>
      <c r="D82" s="29"/>
      <c r="E82" s="29"/>
      <c r="F82" s="29"/>
      <c r="G82" s="29"/>
      <c r="H82" s="29"/>
      <c r="I82" s="29"/>
      <c r="J82" s="30"/>
      <c r="K82" s="34" t="str">
        <f>IFERROR(INDEX(Lists!$G$2:$G$36,MATCH($H82&amp;"|"&amp;$I82,Lists!$F$2:$F$36,0)),"")</f>
        <v/>
      </c>
      <c r="L82" s="34" t="str">
        <f t="shared" si="2"/>
        <v/>
      </c>
      <c r="M82" s="32"/>
      <c r="N82" s="29"/>
    </row>
    <row r="83" spans="1:14" ht="15.75" customHeight="1" x14ac:dyDescent="0.3">
      <c r="A83" s="28" t="str">
        <f t="shared" si="3"/>
        <v/>
      </c>
      <c r="B83" s="29"/>
      <c r="C83" s="29"/>
      <c r="D83" s="29"/>
      <c r="E83" s="29"/>
      <c r="F83" s="29"/>
      <c r="G83" s="29"/>
      <c r="H83" s="29"/>
      <c r="I83" s="29"/>
      <c r="J83" s="30"/>
      <c r="K83" s="31" t="str">
        <f>IFERROR(INDEX(Lists!$G$2:$G$36,MATCH($H83&amp;"|"&amp;$I83,Lists!$F$2:$F$36,0)),"")</f>
        <v/>
      </c>
      <c r="L83" s="31" t="str">
        <f t="shared" si="2"/>
        <v/>
      </c>
      <c r="M83" s="32"/>
      <c r="N83" s="29"/>
    </row>
    <row r="84" spans="1:14" ht="15.75" customHeight="1" x14ac:dyDescent="0.3">
      <c r="A84" s="33" t="str">
        <f t="shared" si="3"/>
        <v/>
      </c>
      <c r="B84" s="29"/>
      <c r="C84" s="29"/>
      <c r="D84" s="29"/>
      <c r="E84" s="29"/>
      <c r="F84" s="29"/>
      <c r="G84" s="29"/>
      <c r="H84" s="29"/>
      <c r="I84" s="29"/>
      <c r="J84" s="30"/>
      <c r="K84" s="34" t="str">
        <f>IFERROR(INDEX(Lists!$G$2:$G$36,MATCH($H84&amp;"|"&amp;$I84,Lists!$F$2:$F$36,0)),"")</f>
        <v/>
      </c>
      <c r="L84" s="34" t="str">
        <f t="shared" si="2"/>
        <v/>
      </c>
      <c r="M84" s="32"/>
      <c r="N84" s="29"/>
    </row>
    <row r="85" spans="1:14" ht="15.75" customHeight="1" x14ac:dyDescent="0.3">
      <c r="A85" s="28" t="str">
        <f t="shared" si="3"/>
        <v/>
      </c>
      <c r="B85" s="29"/>
      <c r="C85" s="29"/>
      <c r="D85" s="29"/>
      <c r="E85" s="29"/>
      <c r="F85" s="29"/>
      <c r="G85" s="29"/>
      <c r="H85" s="29"/>
      <c r="I85" s="29"/>
      <c r="J85" s="30"/>
      <c r="K85" s="31" t="str">
        <f>IFERROR(INDEX(Lists!$G$2:$G$36,MATCH($H85&amp;"|"&amp;$I85,Lists!$F$2:$F$36,0)),"")</f>
        <v/>
      </c>
      <c r="L85" s="31" t="str">
        <f t="shared" si="2"/>
        <v/>
      </c>
      <c r="M85" s="32"/>
      <c r="N85" s="29"/>
    </row>
    <row r="87" spans="1:14" ht="18.75" customHeight="1" x14ac:dyDescent="0.3">
      <c r="B87" s="8" t="str">
        <f>IF($L$87=0,"",IF($L$87&lt;10,"Minimum order is 10 wreaths. Please add "&amp;(10-$L$87)&amp;" more.",IF($L$87&lt;25,"Add "&amp;(25-$L$87)&amp;" more wreaths to reach the 10% volume discount.",IF($L$87&lt;50,"Add "&amp;(50-$L$87)&amp;" more to reach 12.5%.",IF($L$87&lt;100,"Add "&amp;(100-$L$87)&amp;" more to reach 15%.","You are on our best rate. Thank you.")))))</f>
        <v>Minimum order is 10 wreaths. Please add 9 more.</v>
      </c>
      <c r="C87" s="8"/>
      <c r="D87" s="8"/>
      <c r="E87" s="8"/>
      <c r="F87" s="8"/>
      <c r="G87" s="8"/>
      <c r="H87" s="8"/>
      <c r="I87" s="7" t="s">
        <v>47</v>
      </c>
      <c r="J87" s="7"/>
      <c r="K87" s="7"/>
      <c r="L87" s="35">
        <f>SUM(J26:J85)</f>
        <v>1</v>
      </c>
    </row>
    <row r="88" spans="1:14" ht="18.75" customHeight="1" x14ac:dyDescent="0.3">
      <c r="I88" s="6" t="s">
        <v>48</v>
      </c>
      <c r="J88" s="6"/>
      <c r="K88" s="6"/>
      <c r="L88" s="36">
        <f>SUM(L26:L85)</f>
        <v>55</v>
      </c>
    </row>
    <row r="89" spans="1:14" ht="18.75" customHeight="1" x14ac:dyDescent="0.3">
      <c r="I89" s="6" t="s">
        <v>49</v>
      </c>
      <c r="J89" s="6"/>
      <c r="K89" s="6"/>
      <c r="L89" s="37">
        <f>IFERROR(INDEX(Lists!$J$2:$J$6,MATCH($L87,Lists!$I$2:$I$6,1)),0)</f>
        <v>0</v>
      </c>
    </row>
    <row r="90" spans="1:14" ht="18.75" customHeight="1" x14ac:dyDescent="0.3">
      <c r="I90" s="6" t="s">
        <v>50</v>
      </c>
      <c r="J90" s="6"/>
      <c r="K90" s="6"/>
      <c r="L90" s="36">
        <f>-$L88*$L89</f>
        <v>0</v>
      </c>
    </row>
    <row r="91" spans="1:14" ht="18.75" customHeight="1" x14ac:dyDescent="0.3">
      <c r="I91" s="5" t="s">
        <v>51</v>
      </c>
      <c r="J91" s="5"/>
      <c r="K91" s="5"/>
      <c r="L91" s="38">
        <f>$L88+$L90</f>
        <v>55</v>
      </c>
    </row>
    <row r="92" spans="1:14" ht="15" customHeight="1" x14ac:dyDescent="0.3">
      <c r="B92" s="4" t="s">
        <v>52</v>
      </c>
      <c r="C92" s="4"/>
      <c r="D92" s="4"/>
      <c r="E92" s="4"/>
      <c r="F92" s="4"/>
      <c r="G92" s="4"/>
      <c r="H92" s="4"/>
      <c r="I92" s="4"/>
    </row>
  </sheetData>
  <mergeCells count="24">
    <mergeCell ref="I89:K89"/>
    <mergeCell ref="I90:K90"/>
    <mergeCell ref="I91:K91"/>
    <mergeCell ref="B92:I92"/>
    <mergeCell ref="B21:I21"/>
    <mergeCell ref="B22:I22"/>
    <mergeCell ref="B87:H87"/>
    <mergeCell ref="I87:K87"/>
    <mergeCell ref="I88:K88"/>
    <mergeCell ref="C14:F14"/>
    <mergeCell ref="B17:I17"/>
    <mergeCell ref="B18:I18"/>
    <mergeCell ref="B19:I19"/>
    <mergeCell ref="B20:I20"/>
    <mergeCell ref="C9:F9"/>
    <mergeCell ref="C10:F10"/>
    <mergeCell ref="C11:F11"/>
    <mergeCell ref="C12:F12"/>
    <mergeCell ref="C13:F13"/>
    <mergeCell ref="B2:H2"/>
    <mergeCell ref="K2:N4"/>
    <mergeCell ref="B3:H3"/>
    <mergeCell ref="B4:H4"/>
    <mergeCell ref="C8:F8"/>
  </mergeCells>
  <dataValidations count="1">
    <dataValidation type="whole" operator="greaterThanOrEqual" allowBlank="1" errorTitle="Quantity" error="Enter a whole number of 1 or more." sqref="J26:J85" xr:uid="{00000000-0002-0000-0000-000004000000}">
      <formula1>1</formula1>
      <formula2>0</formula2>
    </dataValidation>
  </dataValidations>
  <printOptions horizontalCentered="1"/>
  <pageMargins left="0.3" right="0.3" top="0.4" bottom="0.4" header="0.511811023622047" footer="0.51180555555555596"/>
  <pageSetup paperSize="9" fitToHeight="0" orientation="landscape" horizontalDpi="300" verticalDpi="300"/>
  <headerFooter>
    <oddFooter>&amp;L&amp;8 Lichen and Berries · Corporate Bulk Order Form · Season 2026&amp;R&amp;8 Page &amp;P of &amp;N</oddFooter>
  </headerFooter>
  <legacy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000-000000000000}">
          <x14:formula1>
            <xm:f>Lists!$D$2:$D$3</xm:f>
          </x14:formula1>
          <x14:formula2>
            <xm:f>0</xm:f>
          </x14:formula2>
          <xm:sqref>C14</xm:sqref>
        </x14:dataValidation>
        <x14:dataValidation type="list" allowBlank="1" promptTitle="Choose a product" prompt="Pick from the list. Garlands use metre lengths; kits use One size." xr:uid="{00000000-0002-0000-0000-000001000000}">
          <x14:formula1>
            <xm:f>Lists!$A$2:$A$12</xm:f>
          </x14:formula1>
          <x14:formula2>
            <xm:f>0</xm:f>
          </x14:formula2>
          <xm:sqref>H26:H85</xm:sqref>
        </x14:dataValidation>
        <x14:dataValidation type="list" allowBlank="1" promptTitle="Choose a size" prompt="Wreaths: 10-20 inch (ring size; finished wreath is 4-6 inches larger). Garlands: metres. Kits: One size." xr:uid="{00000000-0002-0000-0000-000002000000}">
          <x14:formula1>
            <xm:f>Lists!$B$2:$B$10</xm:f>
          </x14:formula1>
          <x14:formula2>
            <xm:f>0</xm:f>
          </x14:formula2>
          <xm:sqref>I26:I85</xm:sqref>
        </x14:dataValidation>
        <x14:dataValidation type="list" allowBlank="1" xr:uid="{00000000-0002-0000-0000-000003000000}">
          <x14:formula1>
            <xm:f>Lists!$C$2:$C$7</xm:f>
          </x14:formula1>
          <x14:formula2>
            <xm:f>0</xm:f>
          </x14:formula2>
          <xm:sqref>N26:N85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2"/>
  <sheetViews>
    <sheetView showGridLines="0" tabSelected="1" zoomScaleNormal="100" workbookViewId="0">
      <selection activeCell="B52" sqref="B52:F52"/>
    </sheetView>
  </sheetViews>
  <sheetFormatPr defaultColWidth="8.6640625" defaultRowHeight="14.4" x14ac:dyDescent="0.3"/>
  <cols>
    <col min="1" max="1" width="3" customWidth="1"/>
    <col min="2" max="2" width="34" customWidth="1"/>
    <col min="3" max="6" width="13" customWidth="1"/>
    <col min="7" max="7" width="4" customWidth="1"/>
  </cols>
  <sheetData>
    <row r="1" spans="1:7" ht="9.75" customHeight="1" x14ac:dyDescent="0.3">
      <c r="A1" s="15"/>
      <c r="B1" s="15"/>
      <c r="C1" s="15"/>
      <c r="D1" s="15"/>
      <c r="E1" s="15"/>
      <c r="F1" s="15"/>
      <c r="G1" s="15"/>
    </row>
    <row r="2" spans="1:7" ht="30" customHeight="1" x14ac:dyDescent="0.3">
      <c r="A2" s="15"/>
      <c r="B2" s="14" t="s">
        <v>0</v>
      </c>
      <c r="C2" s="14"/>
      <c r="D2" s="14"/>
      <c r="E2" s="14"/>
      <c r="F2" s="14"/>
      <c r="G2" s="15"/>
    </row>
    <row r="3" spans="1:7" ht="24" customHeight="1" x14ac:dyDescent="0.3">
      <c r="A3" s="15"/>
      <c r="B3" s="12" t="s">
        <v>53</v>
      </c>
      <c r="C3" s="12"/>
      <c r="D3" s="12"/>
      <c r="E3" s="12"/>
      <c r="F3" s="12"/>
      <c r="G3" s="15"/>
    </row>
    <row r="4" spans="1:7" ht="18" customHeight="1" x14ac:dyDescent="0.3">
      <c r="A4" s="15"/>
      <c r="B4" s="11" t="s">
        <v>54</v>
      </c>
      <c r="C4" s="11"/>
      <c r="D4" s="11"/>
      <c r="E4" s="11"/>
      <c r="F4" s="11"/>
      <c r="G4" s="15"/>
    </row>
    <row r="5" spans="1:7" ht="12" customHeight="1" x14ac:dyDescent="0.3">
      <c r="A5" s="15"/>
      <c r="B5" s="15"/>
      <c r="C5" s="15"/>
      <c r="D5" s="15"/>
      <c r="E5" s="15"/>
      <c r="F5" s="15"/>
      <c r="G5" s="15"/>
    </row>
    <row r="7" spans="1:7" ht="19.5" customHeight="1" x14ac:dyDescent="0.3">
      <c r="B7" s="16" t="s">
        <v>55</v>
      </c>
      <c r="C7" s="17"/>
      <c r="D7" s="17"/>
      <c r="E7" s="17"/>
      <c r="F7" s="17"/>
    </row>
    <row r="8" spans="1:7" ht="15" customHeight="1" x14ac:dyDescent="0.3">
      <c r="B8" s="19" t="s">
        <v>56</v>
      </c>
    </row>
    <row r="9" spans="1:7" ht="25.5" customHeight="1" x14ac:dyDescent="0.3">
      <c r="B9" s="39" t="s">
        <v>57</v>
      </c>
      <c r="C9" s="40" t="s">
        <v>58</v>
      </c>
      <c r="D9" s="40" t="s">
        <v>44</v>
      </c>
      <c r="E9" s="40" t="s">
        <v>59</v>
      </c>
      <c r="F9" s="40" t="s">
        <v>60</v>
      </c>
    </row>
    <row r="10" spans="1:7" ht="16.5" customHeight="1" x14ac:dyDescent="0.3">
      <c r="B10" s="41" t="s">
        <v>43</v>
      </c>
      <c r="C10" s="42">
        <v>45</v>
      </c>
      <c r="D10" s="42">
        <v>55</v>
      </c>
      <c r="E10" s="42">
        <v>80</v>
      </c>
      <c r="F10" s="42">
        <v>110</v>
      </c>
    </row>
    <row r="11" spans="1:7" ht="16.5" customHeight="1" x14ac:dyDescent="0.3">
      <c r="B11" s="43" t="s">
        <v>61</v>
      </c>
      <c r="C11" s="44">
        <v>50</v>
      </c>
      <c r="D11" s="44">
        <v>60</v>
      </c>
      <c r="E11" s="44">
        <v>80</v>
      </c>
      <c r="F11" s="44">
        <v>110</v>
      </c>
    </row>
    <row r="12" spans="1:7" ht="16.5" customHeight="1" x14ac:dyDescent="0.3">
      <c r="B12" s="41" t="s">
        <v>62</v>
      </c>
      <c r="C12" s="42">
        <v>50</v>
      </c>
      <c r="D12" s="42">
        <v>60</v>
      </c>
      <c r="E12" s="42">
        <v>80</v>
      </c>
      <c r="F12" s="42">
        <v>110</v>
      </c>
    </row>
    <row r="13" spans="1:7" ht="16.5" customHeight="1" x14ac:dyDescent="0.3">
      <c r="B13" s="43" t="s">
        <v>63</v>
      </c>
      <c r="C13" s="44">
        <v>50</v>
      </c>
      <c r="D13" s="44">
        <v>60</v>
      </c>
      <c r="E13" s="44">
        <v>80</v>
      </c>
      <c r="F13" s="44">
        <v>110</v>
      </c>
    </row>
    <row r="14" spans="1:7" ht="16.5" customHeight="1" x14ac:dyDescent="0.3">
      <c r="B14" s="41" t="s">
        <v>64</v>
      </c>
      <c r="C14" s="42">
        <v>50</v>
      </c>
      <c r="D14" s="42">
        <v>60</v>
      </c>
      <c r="E14" s="42">
        <v>80</v>
      </c>
      <c r="F14" s="42">
        <v>110</v>
      </c>
    </row>
    <row r="15" spans="1:7" ht="16.5" customHeight="1" x14ac:dyDescent="0.3">
      <c r="B15" s="43" t="s">
        <v>65</v>
      </c>
      <c r="C15" s="44">
        <v>55</v>
      </c>
      <c r="D15" s="44">
        <v>65</v>
      </c>
      <c r="E15" s="44">
        <v>85</v>
      </c>
      <c r="F15" s="44">
        <v>120</v>
      </c>
    </row>
    <row r="16" spans="1:7" ht="16.5" customHeight="1" x14ac:dyDescent="0.3">
      <c r="B16" s="41" t="s">
        <v>66</v>
      </c>
      <c r="C16" s="42">
        <v>55</v>
      </c>
      <c r="D16" s="42">
        <v>65</v>
      </c>
      <c r="E16" s="42">
        <v>85</v>
      </c>
      <c r="F16" s="42">
        <v>120</v>
      </c>
    </row>
    <row r="18" spans="2:6" ht="19.5" customHeight="1" x14ac:dyDescent="0.3">
      <c r="B18" s="16" t="s">
        <v>67</v>
      </c>
      <c r="C18" s="17"/>
      <c r="D18" s="17"/>
      <c r="E18" s="17"/>
      <c r="F18" s="17"/>
    </row>
    <row r="19" spans="2:6" ht="25.5" customHeight="1" x14ac:dyDescent="0.3">
      <c r="B19" s="39" t="s">
        <v>68</v>
      </c>
      <c r="C19" s="40" t="s">
        <v>69</v>
      </c>
      <c r="D19" s="40" t="s">
        <v>70</v>
      </c>
      <c r="E19" s="40" t="s">
        <v>71</v>
      </c>
      <c r="F19" s="40" t="s">
        <v>72</v>
      </c>
    </row>
    <row r="20" spans="2:6" ht="16.5" customHeight="1" x14ac:dyDescent="0.3">
      <c r="B20" s="41" t="s">
        <v>73</v>
      </c>
      <c r="C20" s="42">
        <v>65</v>
      </c>
      <c r="D20" s="42">
        <v>125</v>
      </c>
      <c r="E20" s="42">
        <v>185</v>
      </c>
      <c r="F20" s="42">
        <v>245</v>
      </c>
    </row>
    <row r="21" spans="2:6" ht="15" customHeight="1" x14ac:dyDescent="0.3">
      <c r="B21" s="19" t="s">
        <v>155</v>
      </c>
    </row>
    <row r="23" spans="2:6" ht="19.5" customHeight="1" x14ac:dyDescent="0.3">
      <c r="B23" s="16" t="s">
        <v>74</v>
      </c>
      <c r="C23" s="17"/>
      <c r="D23" s="17"/>
      <c r="E23" s="17"/>
      <c r="F23" s="17"/>
    </row>
    <row r="24" spans="2:6" ht="15" customHeight="1" x14ac:dyDescent="0.3">
      <c r="B24" s="19" t="s">
        <v>75</v>
      </c>
    </row>
    <row r="25" spans="2:6" ht="25.5" customHeight="1" x14ac:dyDescent="0.3">
      <c r="B25" s="39" t="s">
        <v>76</v>
      </c>
      <c r="C25" s="40" t="s">
        <v>77</v>
      </c>
      <c r="D25" s="45"/>
      <c r="E25" s="45"/>
      <c r="F25" s="45"/>
    </row>
    <row r="26" spans="2:6" ht="16.5" customHeight="1" x14ac:dyDescent="0.3">
      <c r="B26" s="41" t="s">
        <v>78</v>
      </c>
      <c r="C26" s="42">
        <v>36</v>
      </c>
      <c r="D26" s="46"/>
      <c r="E26" s="46"/>
      <c r="F26" s="46"/>
    </row>
    <row r="27" spans="2:6" ht="16.5" customHeight="1" x14ac:dyDescent="0.3">
      <c r="B27" s="43" t="s">
        <v>79</v>
      </c>
      <c r="C27" s="44">
        <v>37.5</v>
      </c>
      <c r="D27" s="46"/>
      <c r="E27" s="46"/>
      <c r="F27" s="46"/>
    </row>
    <row r="28" spans="2:6" ht="16.5" customHeight="1" x14ac:dyDescent="0.3">
      <c r="B28" s="41" t="s">
        <v>80</v>
      </c>
      <c r="C28" s="42">
        <v>45</v>
      </c>
      <c r="D28" s="46"/>
      <c r="E28" s="46"/>
      <c r="F28" s="46"/>
    </row>
    <row r="30" spans="2:6" ht="19.5" customHeight="1" x14ac:dyDescent="0.3">
      <c r="B30" s="16" t="s">
        <v>81</v>
      </c>
      <c r="C30" s="17"/>
    </row>
    <row r="31" spans="2:6" ht="25.5" customHeight="1" x14ac:dyDescent="0.3">
      <c r="B31" s="39" t="s">
        <v>82</v>
      </c>
      <c r="C31" s="40" t="s">
        <v>83</v>
      </c>
      <c r="D31" s="40" t="s">
        <v>84</v>
      </c>
      <c r="E31" s="45"/>
      <c r="F31" s="45"/>
    </row>
    <row r="32" spans="2:6" ht="16.5" customHeight="1" x14ac:dyDescent="0.3">
      <c r="B32" s="41" t="s">
        <v>156</v>
      </c>
      <c r="C32" s="47" t="s">
        <v>85</v>
      </c>
      <c r="D32" s="47" t="s">
        <v>86</v>
      </c>
      <c r="E32" s="46"/>
      <c r="F32" s="46"/>
    </row>
    <row r="33" spans="2:6" ht="16.5" customHeight="1" x14ac:dyDescent="0.3">
      <c r="B33" s="43" t="s">
        <v>157</v>
      </c>
      <c r="C33" s="48" t="s">
        <v>87</v>
      </c>
      <c r="D33" s="48" t="s">
        <v>88</v>
      </c>
      <c r="E33" s="46"/>
      <c r="F33" s="46"/>
    </row>
    <row r="34" spans="2:6" ht="16.5" customHeight="1" x14ac:dyDescent="0.3">
      <c r="B34" s="41" t="s">
        <v>89</v>
      </c>
      <c r="C34" s="47" t="s">
        <v>90</v>
      </c>
      <c r="D34" s="47" t="s">
        <v>91</v>
      </c>
      <c r="E34" s="46"/>
      <c r="F34" s="46"/>
    </row>
    <row r="35" spans="2:6" ht="16.5" customHeight="1" x14ac:dyDescent="0.3">
      <c r="B35" s="43" t="s">
        <v>92</v>
      </c>
      <c r="C35" s="48" t="s">
        <v>93</v>
      </c>
      <c r="D35" s="48" t="s">
        <v>94</v>
      </c>
      <c r="E35" s="46"/>
      <c r="F35" s="46"/>
    </row>
    <row r="37" spans="2:6" ht="19.5" customHeight="1" x14ac:dyDescent="0.3">
      <c r="B37" s="16" t="s">
        <v>95</v>
      </c>
      <c r="C37" s="17"/>
      <c r="D37" s="17"/>
      <c r="E37" s="17"/>
      <c r="F37" s="17"/>
    </row>
    <row r="38" spans="2:6" ht="15.75" customHeight="1" x14ac:dyDescent="0.3">
      <c r="B38" s="3" t="s">
        <v>96</v>
      </c>
      <c r="C38" s="3"/>
      <c r="D38" s="3"/>
      <c r="E38" s="3"/>
      <c r="F38" s="3"/>
    </row>
    <row r="39" spans="2:6" ht="15.75" customHeight="1" x14ac:dyDescent="0.3">
      <c r="B39" s="3" t="s">
        <v>97</v>
      </c>
      <c r="C39" s="3"/>
      <c r="D39" s="3"/>
      <c r="E39" s="3"/>
      <c r="F39" s="3"/>
    </row>
    <row r="40" spans="2:6" ht="15.75" customHeight="1" x14ac:dyDescent="0.3">
      <c r="B40" s="3" t="s">
        <v>98</v>
      </c>
      <c r="C40" s="3"/>
      <c r="D40" s="3"/>
      <c r="E40" s="3"/>
      <c r="F40" s="3"/>
    </row>
    <row r="41" spans="2:6" ht="15.75" customHeight="1" x14ac:dyDescent="0.3">
      <c r="B41" s="3" t="s">
        <v>99</v>
      </c>
      <c r="C41" s="3"/>
      <c r="D41" s="3"/>
      <c r="E41" s="3"/>
      <c r="F41" s="3"/>
    </row>
    <row r="42" spans="2:6" ht="15.75" customHeight="1" x14ac:dyDescent="0.3">
      <c r="B42" s="3" t="s">
        <v>100</v>
      </c>
      <c r="C42" s="3"/>
      <c r="D42" s="3"/>
      <c r="E42" s="3"/>
      <c r="F42" s="3"/>
    </row>
    <row r="43" spans="2:6" ht="15.75" customHeight="1" x14ac:dyDescent="0.3">
      <c r="B43" s="3"/>
      <c r="C43" s="3"/>
      <c r="D43" s="3"/>
      <c r="E43" s="3"/>
      <c r="F43" s="3"/>
    </row>
    <row r="45" spans="2:6" ht="19.5" customHeight="1" x14ac:dyDescent="0.3">
      <c r="B45" s="16" t="s">
        <v>101</v>
      </c>
      <c r="C45" s="17"/>
      <c r="D45" s="17"/>
      <c r="E45" s="17"/>
      <c r="F45" s="17"/>
    </row>
    <row r="46" spans="2:6" ht="15.75" customHeight="1" x14ac:dyDescent="0.3">
      <c r="B46" s="3" t="s">
        <v>102</v>
      </c>
      <c r="C46" s="3"/>
      <c r="D46" s="3"/>
      <c r="E46" s="3"/>
      <c r="F46" s="3"/>
    </row>
    <row r="47" spans="2:6" ht="15.75" customHeight="1" x14ac:dyDescent="0.3">
      <c r="B47" s="3" t="s">
        <v>158</v>
      </c>
      <c r="C47" s="3"/>
      <c r="D47" s="3"/>
      <c r="E47" s="3"/>
      <c r="F47" s="3"/>
    </row>
    <row r="48" spans="2:6" ht="15.75" customHeight="1" x14ac:dyDescent="0.3">
      <c r="B48" s="3" t="s">
        <v>103</v>
      </c>
      <c r="C48" s="3"/>
      <c r="D48" s="3"/>
      <c r="E48" s="3"/>
      <c r="F48" s="3"/>
    </row>
    <row r="50" spans="2:6" ht="15" customHeight="1" x14ac:dyDescent="0.3">
      <c r="B50" s="2" t="s">
        <v>104</v>
      </c>
      <c r="C50" s="2"/>
      <c r="D50" s="2"/>
      <c r="E50" s="2"/>
      <c r="F50" s="2"/>
    </row>
    <row r="52" spans="2:6" ht="15" customHeight="1" x14ac:dyDescent="0.3">
      <c r="B52" s="1" t="s">
        <v>105</v>
      </c>
      <c r="C52" s="1"/>
      <c r="D52" s="1"/>
      <c r="E52" s="1"/>
      <c r="F52" s="1"/>
    </row>
  </sheetData>
  <mergeCells count="14">
    <mergeCell ref="B47:F47"/>
    <mergeCell ref="B48:F48"/>
    <mergeCell ref="B50:F50"/>
    <mergeCell ref="B52:F52"/>
    <mergeCell ref="B40:F40"/>
    <mergeCell ref="B41:F41"/>
    <mergeCell ref="B42:F42"/>
    <mergeCell ref="B43:F43"/>
    <mergeCell ref="B46:F46"/>
    <mergeCell ref="B2:F2"/>
    <mergeCell ref="B3:F3"/>
    <mergeCell ref="B4:F4"/>
    <mergeCell ref="B38:F38"/>
    <mergeCell ref="B39:F39"/>
  </mergeCells>
  <pageMargins left="0.4" right="0.4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6"/>
  <sheetViews>
    <sheetView zoomScaleNormal="100" workbookViewId="0"/>
  </sheetViews>
  <sheetFormatPr defaultColWidth="8.6640625" defaultRowHeight="14.4" x14ac:dyDescent="0.3"/>
  <sheetData>
    <row r="1" spans="1:10" ht="15" customHeight="1" x14ac:dyDescent="0.3">
      <c r="A1" t="s">
        <v>106</v>
      </c>
      <c r="B1" t="s">
        <v>107</v>
      </c>
      <c r="C1" t="s">
        <v>108</v>
      </c>
      <c r="D1" t="s">
        <v>11</v>
      </c>
      <c r="F1" t="s">
        <v>109</v>
      </c>
      <c r="G1" t="s">
        <v>32</v>
      </c>
      <c r="I1" t="s">
        <v>110</v>
      </c>
      <c r="J1" t="s">
        <v>83</v>
      </c>
    </row>
    <row r="2" spans="1:10" ht="15" customHeight="1" x14ac:dyDescent="0.3">
      <c r="A2" t="s">
        <v>43</v>
      </c>
      <c r="B2" t="s">
        <v>58</v>
      </c>
      <c r="C2" t="s">
        <v>111</v>
      </c>
      <c r="D2" t="s">
        <v>112</v>
      </c>
      <c r="F2" t="s">
        <v>113</v>
      </c>
      <c r="G2">
        <v>45</v>
      </c>
      <c r="I2">
        <v>0</v>
      </c>
      <c r="J2">
        <v>0</v>
      </c>
    </row>
    <row r="3" spans="1:10" ht="15" customHeight="1" x14ac:dyDescent="0.3">
      <c r="A3" t="s">
        <v>61</v>
      </c>
      <c r="B3" t="s">
        <v>44</v>
      </c>
      <c r="C3" t="s">
        <v>114</v>
      </c>
      <c r="D3" t="s">
        <v>115</v>
      </c>
      <c r="F3" t="s">
        <v>116</v>
      </c>
      <c r="G3">
        <v>55</v>
      </c>
      <c r="I3">
        <v>10</v>
      </c>
      <c r="J3">
        <v>0</v>
      </c>
    </row>
    <row r="4" spans="1:10" ht="15" customHeight="1" x14ac:dyDescent="0.3">
      <c r="A4" t="s">
        <v>62</v>
      </c>
      <c r="B4" t="s">
        <v>59</v>
      </c>
      <c r="C4" t="s">
        <v>46</v>
      </c>
      <c r="F4" t="s">
        <v>117</v>
      </c>
      <c r="G4">
        <v>80</v>
      </c>
      <c r="I4">
        <v>25</v>
      </c>
      <c r="J4">
        <v>0.1</v>
      </c>
    </row>
    <row r="5" spans="1:10" ht="15" customHeight="1" x14ac:dyDescent="0.3">
      <c r="A5" t="s">
        <v>63</v>
      </c>
      <c r="B5" t="s">
        <v>60</v>
      </c>
      <c r="C5" t="s">
        <v>118</v>
      </c>
      <c r="F5" t="s">
        <v>119</v>
      </c>
      <c r="G5">
        <v>110</v>
      </c>
      <c r="I5">
        <v>50</v>
      </c>
      <c r="J5">
        <v>0.125</v>
      </c>
    </row>
    <row r="6" spans="1:10" ht="15" customHeight="1" x14ac:dyDescent="0.3">
      <c r="A6" t="s">
        <v>64</v>
      </c>
      <c r="B6" t="s">
        <v>69</v>
      </c>
      <c r="C6" t="s">
        <v>120</v>
      </c>
      <c r="F6" t="s">
        <v>121</v>
      </c>
      <c r="G6">
        <v>50</v>
      </c>
      <c r="I6">
        <v>100</v>
      </c>
      <c r="J6">
        <v>0.15</v>
      </c>
    </row>
    <row r="7" spans="1:10" ht="15" customHeight="1" x14ac:dyDescent="0.3">
      <c r="A7" t="s">
        <v>65</v>
      </c>
      <c r="B7" t="s">
        <v>70</v>
      </c>
      <c r="C7" t="s">
        <v>122</v>
      </c>
      <c r="F7" t="s">
        <v>123</v>
      </c>
      <c r="G7">
        <v>60</v>
      </c>
    </row>
    <row r="8" spans="1:10" ht="15" customHeight="1" x14ac:dyDescent="0.3">
      <c r="A8" t="s">
        <v>66</v>
      </c>
      <c r="B8" t="s">
        <v>71</v>
      </c>
      <c r="F8" t="s">
        <v>124</v>
      </c>
      <c r="G8">
        <v>80</v>
      </c>
    </row>
    <row r="9" spans="1:10" ht="15" customHeight="1" x14ac:dyDescent="0.3">
      <c r="A9" t="s">
        <v>73</v>
      </c>
      <c r="B9" t="s">
        <v>72</v>
      </c>
      <c r="F9" t="s">
        <v>125</v>
      </c>
      <c r="G9">
        <v>110</v>
      </c>
    </row>
    <row r="10" spans="1:10" ht="15" customHeight="1" x14ac:dyDescent="0.3">
      <c r="A10" t="s">
        <v>79</v>
      </c>
      <c r="B10" t="s">
        <v>126</v>
      </c>
      <c r="F10" t="s">
        <v>127</v>
      </c>
      <c r="G10">
        <v>50</v>
      </c>
    </row>
    <row r="11" spans="1:10" ht="15" customHeight="1" x14ac:dyDescent="0.3">
      <c r="A11" t="s">
        <v>80</v>
      </c>
      <c r="F11" t="s">
        <v>128</v>
      </c>
      <c r="G11">
        <v>60</v>
      </c>
    </row>
    <row r="12" spans="1:10" ht="15" customHeight="1" x14ac:dyDescent="0.3">
      <c r="A12" t="s">
        <v>78</v>
      </c>
      <c r="F12" t="s">
        <v>129</v>
      </c>
      <c r="G12">
        <v>80</v>
      </c>
    </row>
    <row r="13" spans="1:10" ht="15" customHeight="1" x14ac:dyDescent="0.3">
      <c r="F13" t="s">
        <v>130</v>
      </c>
      <c r="G13">
        <v>110</v>
      </c>
    </row>
    <row r="14" spans="1:10" ht="15" customHeight="1" x14ac:dyDescent="0.3">
      <c r="F14" t="s">
        <v>131</v>
      </c>
      <c r="G14">
        <v>50</v>
      </c>
    </row>
    <row r="15" spans="1:10" ht="15" customHeight="1" x14ac:dyDescent="0.3">
      <c r="F15" t="s">
        <v>132</v>
      </c>
      <c r="G15">
        <v>60</v>
      </c>
    </row>
    <row r="16" spans="1:10" ht="15" customHeight="1" x14ac:dyDescent="0.3">
      <c r="F16" t="s">
        <v>133</v>
      </c>
      <c r="G16">
        <v>80</v>
      </c>
    </row>
    <row r="17" spans="6:7" ht="15" customHeight="1" x14ac:dyDescent="0.3">
      <c r="F17" t="s">
        <v>134</v>
      </c>
      <c r="G17">
        <v>110</v>
      </c>
    </row>
    <row r="18" spans="6:7" ht="15" customHeight="1" x14ac:dyDescent="0.3">
      <c r="F18" t="s">
        <v>135</v>
      </c>
      <c r="G18">
        <v>50</v>
      </c>
    </row>
    <row r="19" spans="6:7" ht="15" customHeight="1" x14ac:dyDescent="0.3">
      <c r="F19" t="s">
        <v>136</v>
      </c>
      <c r="G19">
        <v>60</v>
      </c>
    </row>
    <row r="20" spans="6:7" ht="15" customHeight="1" x14ac:dyDescent="0.3">
      <c r="F20" t="s">
        <v>137</v>
      </c>
      <c r="G20">
        <v>80</v>
      </c>
    </row>
    <row r="21" spans="6:7" ht="15" customHeight="1" x14ac:dyDescent="0.3">
      <c r="F21" t="s">
        <v>138</v>
      </c>
      <c r="G21">
        <v>110</v>
      </c>
    </row>
    <row r="22" spans="6:7" ht="15" customHeight="1" x14ac:dyDescent="0.3">
      <c r="F22" t="s">
        <v>139</v>
      </c>
      <c r="G22">
        <v>55</v>
      </c>
    </row>
    <row r="23" spans="6:7" ht="15" customHeight="1" x14ac:dyDescent="0.3">
      <c r="F23" t="s">
        <v>140</v>
      </c>
      <c r="G23">
        <v>65</v>
      </c>
    </row>
    <row r="24" spans="6:7" ht="15" customHeight="1" x14ac:dyDescent="0.3">
      <c r="F24" t="s">
        <v>141</v>
      </c>
      <c r="G24">
        <v>85</v>
      </c>
    </row>
    <row r="25" spans="6:7" ht="15" customHeight="1" x14ac:dyDescent="0.3">
      <c r="F25" t="s">
        <v>142</v>
      </c>
      <c r="G25">
        <v>120</v>
      </c>
    </row>
    <row r="26" spans="6:7" ht="15" customHeight="1" x14ac:dyDescent="0.3">
      <c r="F26" t="s">
        <v>143</v>
      </c>
      <c r="G26">
        <v>55</v>
      </c>
    </row>
    <row r="27" spans="6:7" ht="15" customHeight="1" x14ac:dyDescent="0.3">
      <c r="F27" t="s">
        <v>144</v>
      </c>
      <c r="G27">
        <v>65</v>
      </c>
    </row>
    <row r="28" spans="6:7" ht="15" customHeight="1" x14ac:dyDescent="0.3">
      <c r="F28" t="s">
        <v>145</v>
      </c>
      <c r="G28">
        <v>85</v>
      </c>
    </row>
    <row r="29" spans="6:7" ht="15" customHeight="1" x14ac:dyDescent="0.3">
      <c r="F29" t="s">
        <v>146</v>
      </c>
      <c r="G29">
        <v>120</v>
      </c>
    </row>
    <row r="30" spans="6:7" ht="15" customHeight="1" x14ac:dyDescent="0.3">
      <c r="F30" t="s">
        <v>147</v>
      </c>
      <c r="G30">
        <v>65</v>
      </c>
    </row>
    <row r="31" spans="6:7" ht="15" customHeight="1" x14ac:dyDescent="0.3">
      <c r="F31" t="s">
        <v>148</v>
      </c>
      <c r="G31">
        <v>125</v>
      </c>
    </row>
    <row r="32" spans="6:7" ht="15" customHeight="1" x14ac:dyDescent="0.3">
      <c r="F32" t="s">
        <v>149</v>
      </c>
      <c r="G32">
        <v>185</v>
      </c>
    </row>
    <row r="33" spans="6:7" ht="15" customHeight="1" x14ac:dyDescent="0.3">
      <c r="F33" t="s">
        <v>150</v>
      </c>
      <c r="G33">
        <v>245</v>
      </c>
    </row>
    <row r="34" spans="6:7" ht="15" customHeight="1" x14ac:dyDescent="0.3">
      <c r="F34" t="s">
        <v>151</v>
      </c>
      <c r="G34">
        <v>37.5</v>
      </c>
    </row>
    <row r="35" spans="6:7" ht="15" customHeight="1" x14ac:dyDescent="0.3">
      <c r="F35" t="s">
        <v>152</v>
      </c>
      <c r="G35">
        <v>45</v>
      </c>
    </row>
    <row r="36" spans="6:7" ht="15" customHeight="1" x14ac:dyDescent="0.3">
      <c r="F36" t="s">
        <v>153</v>
      </c>
      <c r="G36">
        <v>36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Order Form</vt:lpstr>
      <vt:lpstr>Pricing</vt:lpstr>
      <vt:lpstr>Lists</vt:lpstr>
      <vt:lpstr>'Order Form'!Print_Titles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Lichen and Berries — Corporate Bulk Order Form 2026</dc:title>
  <dc:subject/>
  <dc:creator>Lichen and Berries</dc:creator>
  <dc:description/>
  <cp:lastModifiedBy>Mike Walker</cp:lastModifiedBy>
  <cp:revision>0</cp:revision>
  <dcterms:created xsi:type="dcterms:W3CDTF">2026-08-19T09:51:53Z</dcterms:created>
  <dcterms:modified xsi:type="dcterms:W3CDTF">2026-08-19T10:17:25Z</dcterms:modified>
  <dc:language>en-US</dc:language>
</cp:coreProperties>
</file>